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zhang\Desktop\"/>
    </mc:Choice>
  </mc:AlternateContent>
  <xr:revisionPtr revIDLastSave="0" documentId="13_ncr:1_{82D71504-1F32-4CD8-ACB0-108ED6EC1166}" xr6:coauthVersionLast="47" xr6:coauthVersionMax="47" xr10:uidLastSave="{00000000-0000-0000-0000-000000000000}"/>
  <bookViews>
    <workbookView xWindow="-108" yWindow="-108" windowWidth="23256" windowHeight="12624" activeTab="2" xr2:uid="{00000000-000D-0000-FFFF-FFFF00000000}"/>
  </bookViews>
  <sheets>
    <sheet name="封面" sheetId="5" r:id="rId1"/>
    <sheet name="等额本金" sheetId="1" r:id="rId2"/>
    <sheet name="等额本息" sheetId="2" r:id="rId3"/>
    <sheet name="对比分析" sheetId="3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5" i="2" s="1"/>
  <c r="D4" i="1"/>
  <c r="D4" i="2" s="1"/>
  <c r="D3" i="1"/>
  <c r="D3" i="2" s="1"/>
  <c r="B10" i="1" l="1"/>
  <c r="B6" i="3" s="1"/>
  <c r="C9" i="1"/>
  <c r="M5" i="3" s="1"/>
  <c r="N5" i="3" s="1"/>
  <c r="B9" i="1"/>
  <c r="E9" i="1" s="1"/>
  <c r="C9" i="2"/>
  <c r="D6" i="2"/>
  <c r="D9" i="2" s="1"/>
  <c r="B5" i="3" l="1"/>
  <c r="C5" i="3" s="1"/>
  <c r="C6" i="3" s="1"/>
  <c r="D9" i="1"/>
  <c r="H5" i="3"/>
  <c r="E10" i="1"/>
  <c r="H6" i="3" s="1"/>
  <c r="C10" i="1"/>
  <c r="M6" i="3" s="1"/>
  <c r="D10" i="2"/>
  <c r="P5" i="3"/>
  <c r="Q5" i="3" s="1"/>
  <c r="R5" i="3" s="1"/>
  <c r="B9" i="2"/>
  <c r="D10" i="1" l="1"/>
  <c r="C11" i="1"/>
  <c r="M7" i="3" s="1"/>
  <c r="B11" i="1"/>
  <c r="B7" i="3" s="1"/>
  <c r="C7" i="3" s="1"/>
  <c r="E9" i="2"/>
  <c r="C10" i="2" s="1"/>
  <c r="E5" i="3"/>
  <c r="F5" i="3" s="1"/>
  <c r="G5" i="3" s="1"/>
  <c r="N6" i="3"/>
  <c r="E11" i="1" l="1"/>
  <c r="H7" i="3" s="1"/>
  <c r="D11" i="1"/>
  <c r="I5" i="3"/>
  <c r="J5" i="3" s="1"/>
  <c r="N7" i="3"/>
  <c r="P6" i="3"/>
  <c r="Q6" i="3" s="1"/>
  <c r="B10" i="2"/>
  <c r="B12" i="1" l="1"/>
  <c r="B8" i="3" s="1"/>
  <c r="C8" i="3" s="1"/>
  <c r="C12" i="1"/>
  <c r="M8" i="3" s="1"/>
  <c r="E10" i="2"/>
  <c r="E6" i="3"/>
  <c r="F6" i="3" s="1"/>
  <c r="R6" i="3"/>
  <c r="D12" i="1" l="1"/>
  <c r="E12" i="1"/>
  <c r="H8" i="3" s="1"/>
  <c r="N8" i="3"/>
  <c r="G6" i="3"/>
  <c r="D11" i="2"/>
  <c r="I6" i="3"/>
  <c r="J6" i="3" s="1"/>
  <c r="C11" i="2"/>
  <c r="C13" i="1" l="1"/>
  <c r="M9" i="3" s="1"/>
  <c r="N9" i="3" s="1"/>
  <c r="B13" i="1"/>
  <c r="E13" i="1" s="1"/>
  <c r="H9" i="3" s="1"/>
  <c r="B11" i="2"/>
  <c r="P7" i="3"/>
  <c r="Q7" i="3" s="1"/>
  <c r="C14" i="1" l="1"/>
  <c r="M10" i="3" s="1"/>
  <c r="N10" i="3" s="1"/>
  <c r="B14" i="1"/>
  <c r="E14" i="1" s="1"/>
  <c r="B9" i="3"/>
  <c r="C9" i="3" s="1"/>
  <c r="D13" i="1"/>
  <c r="R7" i="3"/>
  <c r="E11" i="2"/>
  <c r="E7" i="3"/>
  <c r="F7" i="3" s="1"/>
  <c r="B10" i="3" l="1"/>
  <c r="C10" i="3" s="1"/>
  <c r="D14" i="1"/>
  <c r="G7" i="3"/>
  <c r="D12" i="2"/>
  <c r="I7" i="3"/>
  <c r="J7" i="3" s="1"/>
  <c r="C12" i="2"/>
  <c r="H10" i="3"/>
  <c r="B15" i="1"/>
  <c r="B11" i="3" s="1"/>
  <c r="C15" i="1"/>
  <c r="C11" i="3" l="1"/>
  <c r="B12" i="2"/>
  <c r="P8" i="3"/>
  <c r="Q8" i="3" s="1"/>
  <c r="E15" i="1"/>
  <c r="B16" i="1" s="1"/>
  <c r="D15" i="1"/>
  <c r="M11" i="3"/>
  <c r="N11" i="3" s="1"/>
  <c r="C16" i="1" l="1"/>
  <c r="M12" i="3" s="1"/>
  <c r="N12" i="3" s="1"/>
  <c r="R8" i="3"/>
  <c r="E8" i="3"/>
  <c r="F8" i="3" s="1"/>
  <c r="E12" i="2"/>
  <c r="H11" i="3"/>
  <c r="E16" i="1"/>
  <c r="B12" i="3"/>
  <c r="C12" i="3" s="1"/>
  <c r="D16" i="1" l="1"/>
  <c r="D13" i="2"/>
  <c r="I8" i="3"/>
  <c r="J8" i="3" s="1"/>
  <c r="C13" i="2"/>
  <c r="G8" i="3"/>
  <c r="H12" i="3"/>
  <c r="C17" i="1"/>
  <c r="B17" i="1"/>
  <c r="B13" i="3" s="1"/>
  <c r="C13" i="3" s="1"/>
  <c r="B13" i="2" l="1"/>
  <c r="P9" i="3"/>
  <c r="Q9" i="3" s="1"/>
  <c r="E17" i="1"/>
  <c r="C18" i="1" s="1"/>
  <c r="M14" i="3" s="1"/>
  <c r="D17" i="1"/>
  <c r="M13" i="3"/>
  <c r="N13" i="3" s="1"/>
  <c r="N14" i="3" l="1"/>
  <c r="B18" i="1"/>
  <c r="E18" i="1" s="1"/>
  <c r="H13" i="3"/>
  <c r="R9" i="3"/>
  <c r="E13" i="2"/>
  <c r="E9" i="3"/>
  <c r="F9" i="3" s="1"/>
  <c r="D18" i="1" l="1"/>
  <c r="B14" i="3"/>
  <c r="C14" i="3" s="1"/>
  <c r="G9" i="3"/>
  <c r="D14" i="2"/>
  <c r="I9" i="3"/>
  <c r="J9" i="3" s="1"/>
  <c r="C14" i="2"/>
  <c r="H14" i="3"/>
  <c r="C19" i="1"/>
  <c r="M15" i="3" s="1"/>
  <c r="N15" i="3" s="1"/>
  <c r="B19" i="1"/>
  <c r="B14" i="2" l="1"/>
  <c r="P10" i="3"/>
  <c r="Q10" i="3" s="1"/>
  <c r="E19" i="1"/>
  <c r="B15" i="3"/>
  <c r="C15" i="3" s="1"/>
  <c r="D19" i="1"/>
  <c r="R10" i="3" l="1"/>
  <c r="E10" i="3"/>
  <c r="F10" i="3" s="1"/>
  <c r="E14" i="2"/>
  <c r="H15" i="3"/>
  <c r="B20" i="1"/>
  <c r="B16" i="3" s="1"/>
  <c r="C16" i="3" s="1"/>
  <c r="C20" i="1"/>
  <c r="D15" i="2" l="1"/>
  <c r="I10" i="3"/>
  <c r="J10" i="3" s="1"/>
  <c r="C15" i="2"/>
  <c r="G10" i="3"/>
  <c r="E20" i="1"/>
  <c r="H16" i="3" s="1"/>
  <c r="D20" i="1"/>
  <c r="M16" i="3"/>
  <c r="N16" i="3" s="1"/>
  <c r="B15" i="2" l="1"/>
  <c r="P11" i="3"/>
  <c r="Q11" i="3" s="1"/>
  <c r="B21" i="1"/>
  <c r="E21" i="1" s="1"/>
  <c r="C21" i="1"/>
  <c r="M17" i="3" s="1"/>
  <c r="N17" i="3" s="1"/>
  <c r="B17" i="3" l="1"/>
  <c r="C17" i="3" s="1"/>
  <c r="D21" i="1"/>
  <c r="R11" i="3"/>
  <c r="E11" i="3"/>
  <c r="F11" i="3" s="1"/>
  <c r="E15" i="2"/>
  <c r="H17" i="3"/>
  <c r="B22" i="1"/>
  <c r="C22" i="1"/>
  <c r="M18" i="3" s="1"/>
  <c r="N18" i="3" s="1"/>
  <c r="D16" i="2" l="1"/>
  <c r="I11" i="3"/>
  <c r="J11" i="3" s="1"/>
  <c r="C16" i="2"/>
  <c r="G11" i="3"/>
  <c r="E22" i="1"/>
  <c r="B18" i="3"/>
  <c r="C18" i="3" s="1"/>
  <c r="D22" i="1"/>
  <c r="B16" i="2" l="1"/>
  <c r="P12" i="3"/>
  <c r="Q12" i="3" s="1"/>
  <c r="H18" i="3"/>
  <c r="B23" i="1"/>
  <c r="B19" i="3" s="1"/>
  <c r="C19" i="3" s="1"/>
  <c r="C23" i="1"/>
  <c r="R12" i="3" l="1"/>
  <c r="E12" i="3"/>
  <c r="F12" i="3" s="1"/>
  <c r="E16" i="2"/>
  <c r="E23" i="1"/>
  <c r="C24" i="1" s="1"/>
  <c r="D23" i="1"/>
  <c r="M19" i="3"/>
  <c r="N19" i="3" s="1"/>
  <c r="B24" i="1" l="1"/>
  <c r="B20" i="3" s="1"/>
  <c r="C20" i="3" s="1"/>
  <c r="H19" i="3"/>
  <c r="D17" i="2"/>
  <c r="I12" i="3"/>
  <c r="J12" i="3" s="1"/>
  <c r="C17" i="2"/>
  <c r="G12" i="3"/>
  <c r="M20" i="3"/>
  <c r="N20" i="3" s="1"/>
  <c r="E24" i="1" l="1"/>
  <c r="B25" i="1" s="1"/>
  <c r="B21" i="3" s="1"/>
  <c r="C21" i="3" s="1"/>
  <c r="D24" i="1"/>
  <c r="B17" i="2"/>
  <c r="P13" i="3"/>
  <c r="Q13" i="3" s="1"/>
  <c r="H20" i="3" l="1"/>
  <c r="C25" i="1"/>
  <c r="D25" i="1" s="1"/>
  <c r="E25" i="1"/>
  <c r="H21" i="3" s="1"/>
  <c r="R13" i="3"/>
  <c r="E13" i="3"/>
  <c r="F13" i="3" s="1"/>
  <c r="E17" i="2"/>
  <c r="M21" i="3" l="1"/>
  <c r="N21" i="3" s="1"/>
  <c r="C26" i="1"/>
  <c r="M22" i="3" s="1"/>
  <c r="B26" i="1"/>
  <c r="E26" i="1" s="1"/>
  <c r="D18" i="2"/>
  <c r="I13" i="3"/>
  <c r="J13" i="3" s="1"/>
  <c r="C18" i="2"/>
  <c r="G13" i="3"/>
  <c r="N22" i="3" l="1"/>
  <c r="D26" i="1"/>
  <c r="B22" i="3"/>
  <c r="C22" i="3" s="1"/>
  <c r="B18" i="2"/>
  <c r="P14" i="3"/>
  <c r="Q14" i="3" s="1"/>
  <c r="H22" i="3"/>
  <c r="C27" i="1"/>
  <c r="B27" i="1"/>
  <c r="R14" i="3" l="1"/>
  <c r="E14" i="3"/>
  <c r="F14" i="3" s="1"/>
  <c r="E18" i="2"/>
  <c r="E27" i="1"/>
  <c r="B23" i="3"/>
  <c r="C23" i="3" s="1"/>
  <c r="D27" i="1"/>
  <c r="M23" i="3"/>
  <c r="N23" i="3" s="1"/>
  <c r="D19" i="2" l="1"/>
  <c r="I14" i="3"/>
  <c r="J14" i="3" s="1"/>
  <c r="C19" i="2"/>
  <c r="G14" i="3"/>
  <c r="H23" i="3"/>
  <c r="B28" i="1"/>
  <c r="C28" i="1"/>
  <c r="B19" i="2" l="1"/>
  <c r="P15" i="3"/>
  <c r="Q15" i="3" s="1"/>
  <c r="E28" i="1"/>
  <c r="B24" i="3"/>
  <c r="C24" i="3" s="1"/>
  <c r="D28" i="1"/>
  <c r="M24" i="3"/>
  <c r="N24" i="3" s="1"/>
  <c r="E15" i="3" l="1"/>
  <c r="F15" i="3" s="1"/>
  <c r="E19" i="2"/>
  <c r="R15" i="3"/>
  <c r="H24" i="3"/>
  <c r="B29" i="1"/>
  <c r="B25" i="3" s="1"/>
  <c r="C25" i="3" s="1"/>
  <c r="C29" i="1"/>
  <c r="E29" i="1" l="1"/>
  <c r="H25" i="3" s="1"/>
  <c r="D20" i="2"/>
  <c r="I15" i="3"/>
  <c r="J15" i="3" s="1"/>
  <c r="C20" i="2"/>
  <c r="G15" i="3"/>
  <c r="D29" i="1"/>
  <c r="M25" i="3"/>
  <c r="N25" i="3" s="1"/>
  <c r="C30" i="1" l="1"/>
  <c r="M26" i="3" s="1"/>
  <c r="N26" i="3" s="1"/>
  <c r="B30" i="1"/>
  <c r="B26" i="3" s="1"/>
  <c r="C26" i="3" s="1"/>
  <c r="B20" i="2"/>
  <c r="P16" i="3"/>
  <c r="Q16" i="3" s="1"/>
  <c r="D30" i="1" l="1"/>
  <c r="E30" i="1"/>
  <c r="H26" i="3" s="1"/>
  <c r="R16" i="3"/>
  <c r="E20" i="2"/>
  <c r="E16" i="3"/>
  <c r="F16" i="3" s="1"/>
  <c r="B31" i="1" l="1"/>
  <c r="B27" i="3" s="1"/>
  <c r="C27" i="3" s="1"/>
  <c r="C31" i="1"/>
  <c r="M27" i="3" s="1"/>
  <c r="N27" i="3" s="1"/>
  <c r="G16" i="3"/>
  <c r="D21" i="2"/>
  <c r="I16" i="3"/>
  <c r="J16" i="3" s="1"/>
  <c r="C21" i="2"/>
  <c r="E31" i="1" l="1"/>
  <c r="H27" i="3" s="1"/>
  <c r="D31" i="1"/>
  <c r="B21" i="2"/>
  <c r="P17" i="3"/>
  <c r="Q17" i="3" s="1"/>
  <c r="B32" i="1" l="1"/>
  <c r="B28" i="3" s="1"/>
  <c r="C28" i="3" s="1"/>
  <c r="C32" i="1"/>
  <c r="M28" i="3" s="1"/>
  <c r="N28" i="3" s="1"/>
  <c r="R17" i="3"/>
  <c r="E21" i="2"/>
  <c r="E17" i="3"/>
  <c r="F17" i="3" s="1"/>
  <c r="E32" i="1" l="1"/>
  <c r="H28" i="3" s="1"/>
  <c r="D32" i="1"/>
  <c r="G17" i="3"/>
  <c r="D22" i="2"/>
  <c r="I17" i="3"/>
  <c r="J17" i="3" s="1"/>
  <c r="C22" i="2"/>
  <c r="B33" i="1" l="1"/>
  <c r="E33" i="1" s="1"/>
  <c r="B34" i="1" s="1"/>
  <c r="B30" i="3" s="1"/>
  <c r="C33" i="1"/>
  <c r="M29" i="3" s="1"/>
  <c r="N29" i="3" s="1"/>
  <c r="B22" i="2"/>
  <c r="P18" i="3"/>
  <c r="Q18" i="3" s="1"/>
  <c r="B29" i="3" l="1"/>
  <c r="C29" i="3" s="1"/>
  <c r="C30" i="3" s="1"/>
  <c r="C34" i="1"/>
  <c r="M30" i="3" s="1"/>
  <c r="N30" i="3" s="1"/>
  <c r="H29" i="3"/>
  <c r="D33" i="1"/>
  <c r="E34" i="1"/>
  <c r="B35" i="1" s="1"/>
  <c r="B31" i="3" s="1"/>
  <c r="R18" i="3"/>
  <c r="E18" i="3"/>
  <c r="F18" i="3" s="1"/>
  <c r="E22" i="2"/>
  <c r="D34" i="1" l="1"/>
  <c r="E35" i="1"/>
  <c r="H31" i="3" s="1"/>
  <c r="H30" i="3"/>
  <c r="C31" i="3"/>
  <c r="C35" i="1"/>
  <c r="D23" i="2"/>
  <c r="I18" i="3"/>
  <c r="J18" i="3" s="1"/>
  <c r="C23" i="2"/>
  <c r="G18" i="3"/>
  <c r="B36" i="1" l="1"/>
  <c r="B32" i="3" s="1"/>
  <c r="C32" i="3" s="1"/>
  <c r="C36" i="1"/>
  <c r="M32" i="3" s="1"/>
  <c r="M31" i="3"/>
  <c r="N31" i="3" s="1"/>
  <c r="D35" i="1"/>
  <c r="B23" i="2"/>
  <c r="P19" i="3"/>
  <c r="Q19" i="3" s="1"/>
  <c r="D36" i="1" l="1"/>
  <c r="E36" i="1"/>
  <c r="H32" i="3" s="1"/>
  <c r="N32" i="3"/>
  <c r="R19" i="3"/>
  <c r="E19" i="3"/>
  <c r="F19" i="3" s="1"/>
  <c r="E23" i="2"/>
  <c r="B37" i="1" l="1"/>
  <c r="E37" i="1" s="1"/>
  <c r="C37" i="1"/>
  <c r="M33" i="3" s="1"/>
  <c r="N33" i="3" s="1"/>
  <c r="G19" i="3"/>
  <c r="D24" i="2"/>
  <c r="I19" i="3"/>
  <c r="J19" i="3" s="1"/>
  <c r="C24" i="2"/>
  <c r="B33" i="3" l="1"/>
  <c r="C33" i="3" s="1"/>
  <c r="D37" i="1"/>
  <c r="B24" i="2"/>
  <c r="P20" i="3"/>
  <c r="Q20" i="3" s="1"/>
  <c r="C38" i="1"/>
  <c r="M34" i="3" s="1"/>
  <c r="N34" i="3" s="1"/>
  <c r="B38" i="1"/>
  <c r="H33" i="3"/>
  <c r="R20" i="3" l="1"/>
  <c r="E24" i="2"/>
  <c r="E20" i="3"/>
  <c r="F20" i="3" s="1"/>
  <c r="D38" i="1"/>
  <c r="B34" i="3"/>
  <c r="C34" i="3" s="1"/>
  <c r="E38" i="1"/>
  <c r="G20" i="3" l="1"/>
  <c r="D25" i="2"/>
  <c r="I20" i="3"/>
  <c r="J20" i="3" s="1"/>
  <c r="C25" i="2"/>
  <c r="C39" i="1"/>
  <c r="M35" i="3" s="1"/>
  <c r="N35" i="3" s="1"/>
  <c r="B39" i="1"/>
  <c r="E39" i="1" s="1"/>
  <c r="H34" i="3"/>
  <c r="B25" i="2" l="1"/>
  <c r="P21" i="3"/>
  <c r="Q21" i="3" s="1"/>
  <c r="H35" i="3"/>
  <c r="C40" i="1"/>
  <c r="M36" i="3" s="1"/>
  <c r="N36" i="3" s="1"/>
  <c r="B40" i="1"/>
  <c r="D39" i="1"/>
  <c r="B35" i="3"/>
  <c r="C35" i="3" s="1"/>
  <c r="R21" i="3" l="1"/>
  <c r="E21" i="3"/>
  <c r="F21" i="3" s="1"/>
  <c r="E25" i="2"/>
  <c r="B36" i="3"/>
  <c r="C36" i="3" s="1"/>
  <c r="D40" i="1"/>
  <c r="E40" i="1"/>
  <c r="D26" i="2" l="1"/>
  <c r="I21" i="3"/>
  <c r="J21" i="3" s="1"/>
  <c r="C26" i="2"/>
  <c r="G21" i="3"/>
  <c r="C41" i="1"/>
  <c r="M37" i="3" s="1"/>
  <c r="N37" i="3" s="1"/>
  <c r="H36" i="3"/>
  <c r="B41" i="1"/>
  <c r="B26" i="2" l="1"/>
  <c r="P22" i="3"/>
  <c r="Q22" i="3" s="1"/>
  <c r="D41" i="1"/>
  <c r="E41" i="1"/>
  <c r="B37" i="3"/>
  <c r="C37" i="3" s="1"/>
  <c r="R22" i="3" l="1"/>
  <c r="E22" i="3"/>
  <c r="F22" i="3" s="1"/>
  <c r="E26" i="2"/>
  <c r="H37" i="3"/>
  <c r="C42" i="1"/>
  <c r="M38" i="3" s="1"/>
  <c r="N38" i="3" s="1"/>
  <c r="B42" i="1"/>
  <c r="G22" i="3" l="1"/>
  <c r="D27" i="2"/>
  <c r="I22" i="3"/>
  <c r="J22" i="3" s="1"/>
  <c r="C27" i="2"/>
  <c r="E42" i="1"/>
  <c r="D42" i="1"/>
  <c r="B38" i="3"/>
  <c r="C38" i="3" s="1"/>
  <c r="B27" i="2" l="1"/>
  <c r="P23" i="3"/>
  <c r="Q23" i="3" s="1"/>
  <c r="H38" i="3"/>
  <c r="B43" i="1"/>
  <c r="C43" i="1"/>
  <c r="M39" i="3" s="1"/>
  <c r="N39" i="3" s="1"/>
  <c r="E23" i="3" l="1"/>
  <c r="F23" i="3" s="1"/>
  <c r="E27" i="2"/>
  <c r="R23" i="3"/>
  <c r="B39" i="3"/>
  <c r="C39" i="3" s="1"/>
  <c r="D43" i="1"/>
  <c r="E43" i="1"/>
  <c r="G23" i="3" l="1"/>
  <c r="D28" i="2"/>
  <c r="I23" i="3"/>
  <c r="J23" i="3" s="1"/>
  <c r="C28" i="2"/>
  <c r="B44" i="1"/>
  <c r="H39" i="3"/>
  <c r="C44" i="1"/>
  <c r="M40" i="3" s="1"/>
  <c r="N40" i="3" s="1"/>
  <c r="B28" i="2" l="1"/>
  <c r="P24" i="3"/>
  <c r="Q24" i="3" s="1"/>
  <c r="E44" i="1"/>
  <c r="D44" i="1"/>
  <c r="B40" i="3"/>
  <c r="C40" i="3" s="1"/>
  <c r="R24" i="3" l="1"/>
  <c r="E24" i="3"/>
  <c r="F24" i="3" s="1"/>
  <c r="E28" i="2"/>
  <c r="B45" i="1"/>
  <c r="H40" i="3"/>
  <c r="C45" i="1"/>
  <c r="M41" i="3" s="1"/>
  <c r="N41" i="3" s="1"/>
  <c r="D29" i="2" l="1"/>
  <c r="I24" i="3"/>
  <c r="J24" i="3" s="1"/>
  <c r="C29" i="2"/>
  <c r="G24" i="3"/>
  <c r="E45" i="1"/>
  <c r="B41" i="3"/>
  <c r="C41" i="3" s="1"/>
  <c r="D45" i="1"/>
  <c r="B29" i="2" l="1"/>
  <c r="P25" i="3"/>
  <c r="Q25" i="3" s="1"/>
  <c r="H41" i="3"/>
  <c r="C46" i="1"/>
  <c r="M42" i="3" s="1"/>
  <c r="N42" i="3" s="1"/>
  <c r="B46" i="1"/>
  <c r="E25" i="3" l="1"/>
  <c r="F25" i="3" s="1"/>
  <c r="E29" i="2"/>
  <c r="R25" i="3"/>
  <c r="D46" i="1"/>
  <c r="E46" i="1"/>
  <c r="B42" i="3"/>
  <c r="C42" i="3" s="1"/>
  <c r="D30" i="2" l="1"/>
  <c r="I25" i="3"/>
  <c r="J25" i="3" s="1"/>
  <c r="C30" i="2"/>
  <c r="G25" i="3"/>
  <c r="H42" i="3"/>
  <c r="C47" i="1"/>
  <c r="M43" i="3" s="1"/>
  <c r="N43" i="3" s="1"/>
  <c r="B47" i="1"/>
  <c r="B30" i="2" l="1"/>
  <c r="P26" i="3"/>
  <c r="Q26" i="3" s="1"/>
  <c r="B43" i="3"/>
  <c r="C43" i="3" s="1"/>
  <c r="E47" i="1"/>
  <c r="D47" i="1"/>
  <c r="R26" i="3" l="1"/>
  <c r="E26" i="3"/>
  <c r="F26" i="3" s="1"/>
  <c r="E30" i="2"/>
  <c r="H43" i="3"/>
  <c r="B48" i="1"/>
  <c r="C48" i="1"/>
  <c r="M44" i="3" s="1"/>
  <c r="N44" i="3" s="1"/>
  <c r="D31" i="2" l="1"/>
  <c r="I26" i="3"/>
  <c r="J26" i="3" s="1"/>
  <c r="C31" i="2"/>
  <c r="G26" i="3"/>
  <c r="B44" i="3"/>
  <c r="C44" i="3" s="1"/>
  <c r="E48" i="1"/>
  <c r="D48" i="1"/>
  <c r="B31" i="2" l="1"/>
  <c r="P27" i="3"/>
  <c r="Q27" i="3" s="1"/>
  <c r="C49" i="1"/>
  <c r="M45" i="3" s="1"/>
  <c r="N45" i="3" s="1"/>
  <c r="B49" i="1"/>
  <c r="H44" i="3"/>
  <c r="E27" i="3" l="1"/>
  <c r="F27" i="3" s="1"/>
  <c r="E31" i="2"/>
  <c r="R27" i="3"/>
  <c r="E49" i="1"/>
  <c r="D49" i="1"/>
  <c r="B45" i="3"/>
  <c r="C45" i="3" s="1"/>
  <c r="G27" i="3" l="1"/>
  <c r="D32" i="2"/>
  <c r="I27" i="3"/>
  <c r="J27" i="3" s="1"/>
  <c r="C32" i="2"/>
  <c r="B50" i="1"/>
  <c r="E50" i="1" s="1"/>
  <c r="C50" i="1"/>
  <c r="M46" i="3" s="1"/>
  <c r="N46" i="3" s="1"/>
  <c r="H45" i="3"/>
  <c r="B32" i="2" l="1"/>
  <c r="P28" i="3"/>
  <c r="Q28" i="3" s="1"/>
  <c r="H46" i="3"/>
  <c r="C51" i="1"/>
  <c r="M47" i="3" s="1"/>
  <c r="N47" i="3" s="1"/>
  <c r="B51" i="1"/>
  <c r="B46" i="3"/>
  <c r="C46" i="3" s="1"/>
  <c r="D50" i="1"/>
  <c r="E28" i="3" l="1"/>
  <c r="F28" i="3" s="1"/>
  <c r="E32" i="2"/>
  <c r="R28" i="3"/>
  <c r="B47" i="3"/>
  <c r="C47" i="3" s="1"/>
  <c r="D51" i="1"/>
  <c r="E51" i="1"/>
  <c r="D33" i="2" l="1"/>
  <c r="I28" i="3"/>
  <c r="J28" i="3" s="1"/>
  <c r="C33" i="2"/>
  <c r="G28" i="3"/>
  <c r="H47" i="3"/>
  <c r="B52" i="1"/>
  <c r="E52" i="1" s="1"/>
  <c r="C52" i="1"/>
  <c r="M48" i="3" s="1"/>
  <c r="N48" i="3" s="1"/>
  <c r="B33" i="2" l="1"/>
  <c r="P29" i="3"/>
  <c r="Q29" i="3" s="1"/>
  <c r="H48" i="3"/>
  <c r="B53" i="1"/>
  <c r="E53" i="1" s="1"/>
  <c r="C53" i="1"/>
  <c r="M49" i="3" s="1"/>
  <c r="N49" i="3" s="1"/>
  <c r="B48" i="3"/>
  <c r="C48" i="3" s="1"/>
  <c r="D52" i="1"/>
  <c r="R29" i="3" l="1"/>
  <c r="E29" i="3"/>
  <c r="F29" i="3" s="1"/>
  <c r="E33" i="2"/>
  <c r="H49" i="3"/>
  <c r="B54" i="1"/>
  <c r="E54" i="1" s="1"/>
  <c r="C54" i="1"/>
  <c r="M50" i="3" s="1"/>
  <c r="N50" i="3" s="1"/>
  <c r="B49" i="3"/>
  <c r="C49" i="3" s="1"/>
  <c r="D53" i="1"/>
  <c r="D34" i="2" l="1"/>
  <c r="I29" i="3"/>
  <c r="J29" i="3" s="1"/>
  <c r="C34" i="2"/>
  <c r="G29" i="3"/>
  <c r="C55" i="1"/>
  <c r="M51" i="3" s="1"/>
  <c r="N51" i="3" s="1"/>
  <c r="H50" i="3"/>
  <c r="B55" i="1"/>
  <c r="B50" i="3"/>
  <c r="C50" i="3" s="1"/>
  <c r="D54" i="1"/>
  <c r="B34" i="2" l="1"/>
  <c r="P30" i="3"/>
  <c r="Q30" i="3" s="1"/>
  <c r="B51" i="3"/>
  <c r="C51" i="3" s="1"/>
  <c r="D55" i="1"/>
  <c r="E55" i="1"/>
  <c r="R30" i="3" l="1"/>
  <c r="E30" i="3"/>
  <c r="F30" i="3" s="1"/>
  <c r="E34" i="2"/>
  <c r="H51" i="3"/>
  <c r="B56" i="1"/>
  <c r="C56" i="1"/>
  <c r="M52" i="3" s="1"/>
  <c r="N52" i="3" s="1"/>
  <c r="D35" i="2" l="1"/>
  <c r="I30" i="3"/>
  <c r="J30" i="3" s="1"/>
  <c r="C35" i="2"/>
  <c r="G30" i="3"/>
  <c r="B52" i="3"/>
  <c r="C52" i="3" s="1"/>
  <c r="E56" i="1"/>
  <c r="D56" i="1"/>
  <c r="B35" i="2" l="1"/>
  <c r="P31" i="3"/>
  <c r="Q31" i="3" s="1"/>
  <c r="H52" i="3"/>
  <c r="C57" i="1"/>
  <c r="M53" i="3" s="1"/>
  <c r="N53" i="3" s="1"/>
  <c r="B57" i="1"/>
  <c r="E57" i="1" s="1"/>
  <c r="H53" i="3" s="1"/>
  <c r="C58" i="1" l="1"/>
  <c r="M54" i="3" s="1"/>
  <c r="N54" i="3" s="1"/>
  <c r="B58" i="1"/>
  <c r="B54" i="3" s="1"/>
  <c r="R31" i="3"/>
  <c r="E31" i="3"/>
  <c r="F31" i="3" s="1"/>
  <c r="E35" i="2"/>
  <c r="B53" i="3"/>
  <c r="C53" i="3" s="1"/>
  <c r="D57" i="1"/>
  <c r="C54" i="3" l="1"/>
  <c r="D58" i="1"/>
  <c r="E58" i="1"/>
  <c r="G31" i="3"/>
  <c r="D36" i="2"/>
  <c r="I31" i="3"/>
  <c r="J31" i="3" s="1"/>
  <c r="C36" i="2"/>
  <c r="H54" i="3" l="1"/>
  <c r="B59" i="1"/>
  <c r="C59" i="1"/>
  <c r="M55" i="3" s="1"/>
  <c r="N55" i="3" s="1"/>
  <c r="B36" i="2"/>
  <c r="P32" i="3"/>
  <c r="Q32" i="3" s="1"/>
  <c r="B55" i="3" l="1"/>
  <c r="C55" i="3" s="1"/>
  <c r="D59" i="1"/>
  <c r="E59" i="1"/>
  <c r="E32" i="3"/>
  <c r="F32" i="3" s="1"/>
  <c r="E36" i="2"/>
  <c r="R32" i="3"/>
  <c r="B60" i="1" l="1"/>
  <c r="B56" i="3" s="1"/>
  <c r="C56" i="3" s="1"/>
  <c r="H55" i="3"/>
  <c r="C60" i="1"/>
  <c r="G32" i="3"/>
  <c r="D37" i="2"/>
  <c r="I32" i="3"/>
  <c r="J32" i="3" s="1"/>
  <c r="C37" i="2"/>
  <c r="E60" i="1" l="1"/>
  <c r="C61" i="1" s="1"/>
  <c r="M57" i="3" s="1"/>
  <c r="D60" i="1"/>
  <c r="M56" i="3"/>
  <c r="N56" i="3" s="1"/>
  <c r="B37" i="2"/>
  <c r="P33" i="3"/>
  <c r="Q33" i="3" s="1"/>
  <c r="B61" i="1" l="1"/>
  <c r="B57" i="3" s="1"/>
  <c r="C57" i="3" s="1"/>
  <c r="N57" i="3"/>
  <c r="H56" i="3"/>
  <c r="E33" i="3"/>
  <c r="F33" i="3" s="1"/>
  <c r="E37" i="2"/>
  <c r="R33" i="3"/>
  <c r="E61" i="1" l="1"/>
  <c r="H57" i="3" s="1"/>
  <c r="D61" i="1"/>
  <c r="D38" i="2"/>
  <c r="I33" i="3"/>
  <c r="J33" i="3" s="1"/>
  <c r="C38" i="2"/>
  <c r="G33" i="3"/>
  <c r="B62" i="1" l="1"/>
  <c r="E62" i="1" s="1"/>
  <c r="H58" i="3" s="1"/>
  <c r="C62" i="1"/>
  <c r="M58" i="3" s="1"/>
  <c r="N58" i="3" s="1"/>
  <c r="C63" i="1"/>
  <c r="M59" i="3" s="1"/>
  <c r="N59" i="3" s="1"/>
  <c r="B63" i="1"/>
  <c r="E63" i="1" s="1"/>
  <c r="B38" i="2"/>
  <c r="P34" i="3"/>
  <c r="Q34" i="3" s="1"/>
  <c r="B58" i="3" l="1"/>
  <c r="C58" i="3" s="1"/>
  <c r="D62" i="1"/>
  <c r="C64" i="1"/>
  <c r="M60" i="3" s="1"/>
  <c r="N60" i="3" s="1"/>
  <c r="B59" i="3"/>
  <c r="C59" i="3" s="1"/>
  <c r="D63" i="1"/>
  <c r="H59" i="3"/>
  <c r="B64" i="1"/>
  <c r="E34" i="3"/>
  <c r="F34" i="3" s="1"/>
  <c r="E38" i="2"/>
  <c r="R34" i="3"/>
  <c r="B60" i="3" l="1"/>
  <c r="C60" i="3" s="1"/>
  <c r="D64" i="1"/>
  <c r="E64" i="1"/>
  <c r="D39" i="2"/>
  <c r="I34" i="3"/>
  <c r="J34" i="3" s="1"/>
  <c r="C39" i="2"/>
  <c r="G34" i="3"/>
  <c r="H60" i="3" l="1"/>
  <c r="C65" i="1"/>
  <c r="M61" i="3" s="1"/>
  <c r="N61" i="3" s="1"/>
  <c r="B65" i="1"/>
  <c r="B39" i="2"/>
  <c r="P35" i="3"/>
  <c r="Q35" i="3" s="1"/>
  <c r="D65" i="1" l="1"/>
  <c r="E65" i="1"/>
  <c r="B61" i="3"/>
  <c r="C61" i="3" s="1"/>
  <c r="R35" i="3"/>
  <c r="E35" i="3"/>
  <c r="F35" i="3" s="1"/>
  <c r="E39" i="2"/>
  <c r="B66" i="1" l="1"/>
  <c r="C66" i="1"/>
  <c r="M62" i="3" s="1"/>
  <c r="N62" i="3" s="1"/>
  <c r="H61" i="3"/>
  <c r="D40" i="2"/>
  <c r="I35" i="3"/>
  <c r="J35" i="3" s="1"/>
  <c r="C40" i="2"/>
  <c r="G35" i="3"/>
  <c r="E66" i="1" l="1"/>
  <c r="B62" i="3"/>
  <c r="C62" i="3" s="1"/>
  <c r="D66" i="1"/>
  <c r="B40" i="2"/>
  <c r="P36" i="3"/>
  <c r="Q36" i="3" s="1"/>
  <c r="C67" i="1" l="1"/>
  <c r="M63" i="3" s="1"/>
  <c r="N63" i="3" s="1"/>
  <c r="B67" i="1"/>
  <c r="H62" i="3"/>
  <c r="E36" i="3"/>
  <c r="F36" i="3" s="1"/>
  <c r="E40" i="2"/>
  <c r="R36" i="3"/>
  <c r="B63" i="3" l="1"/>
  <c r="C63" i="3" s="1"/>
  <c r="D67" i="1"/>
  <c r="E67" i="1"/>
  <c r="D41" i="2"/>
  <c r="I36" i="3"/>
  <c r="J36" i="3" s="1"/>
  <c r="C41" i="2"/>
  <c r="G36" i="3"/>
  <c r="H63" i="3" l="1"/>
  <c r="B68" i="1"/>
  <c r="C68" i="1"/>
  <c r="M64" i="3" s="1"/>
  <c r="N64" i="3" s="1"/>
  <c r="E68" i="1"/>
  <c r="B41" i="2"/>
  <c r="P37" i="3"/>
  <c r="Q37" i="3" s="1"/>
  <c r="C69" i="1" l="1"/>
  <c r="M65" i="3" s="1"/>
  <c r="N65" i="3" s="1"/>
  <c r="H64" i="3"/>
  <c r="B69" i="1"/>
  <c r="B64" i="3"/>
  <c r="C64" i="3" s="1"/>
  <c r="D68" i="1"/>
  <c r="E37" i="3"/>
  <c r="F37" i="3" s="1"/>
  <c r="E41" i="2"/>
  <c r="R37" i="3"/>
  <c r="E69" i="1" l="1"/>
  <c r="B65" i="3"/>
  <c r="C65" i="3" s="1"/>
  <c r="D69" i="1"/>
  <c r="D42" i="2"/>
  <c r="I37" i="3"/>
  <c r="J37" i="3" s="1"/>
  <c r="C42" i="2"/>
  <c r="G37" i="3"/>
  <c r="H65" i="3" l="1"/>
  <c r="C70" i="1"/>
  <c r="M66" i="3" s="1"/>
  <c r="N66" i="3" s="1"/>
  <c r="B70" i="1"/>
  <c r="E70" i="1" s="1"/>
  <c r="B42" i="2"/>
  <c r="P38" i="3"/>
  <c r="Q38" i="3" s="1"/>
  <c r="C71" i="1" l="1"/>
  <c r="M67" i="3" s="1"/>
  <c r="N67" i="3" s="1"/>
  <c r="H66" i="3"/>
  <c r="B71" i="1"/>
  <c r="E71" i="1" s="1"/>
  <c r="B66" i="3"/>
  <c r="C66" i="3" s="1"/>
  <c r="D70" i="1"/>
  <c r="E38" i="3"/>
  <c r="F38" i="3" s="1"/>
  <c r="E42" i="2"/>
  <c r="R38" i="3"/>
  <c r="C72" i="1" l="1"/>
  <c r="M68" i="3" s="1"/>
  <c r="N68" i="3" s="1"/>
  <c r="H67" i="3"/>
  <c r="B72" i="1"/>
  <c r="E72" i="1" s="1"/>
  <c r="B67" i="3"/>
  <c r="C67" i="3" s="1"/>
  <c r="D71" i="1"/>
  <c r="D43" i="2"/>
  <c r="I38" i="3"/>
  <c r="J38" i="3" s="1"/>
  <c r="C43" i="2"/>
  <c r="G38" i="3"/>
  <c r="H68" i="3" l="1"/>
  <c r="C73" i="1"/>
  <c r="M69" i="3" s="1"/>
  <c r="N69" i="3" s="1"/>
  <c r="B73" i="1"/>
  <c r="B68" i="3"/>
  <c r="C68" i="3" s="1"/>
  <c r="D72" i="1"/>
  <c r="B43" i="2"/>
  <c r="P39" i="3"/>
  <c r="Q39" i="3" s="1"/>
  <c r="B69" i="3" l="1"/>
  <c r="C69" i="3" s="1"/>
  <c r="D73" i="1"/>
  <c r="E73" i="1"/>
  <c r="E39" i="3"/>
  <c r="F39" i="3" s="1"/>
  <c r="E43" i="2"/>
  <c r="R39" i="3"/>
  <c r="H69" i="3" l="1"/>
  <c r="C74" i="1"/>
  <c r="M70" i="3" s="1"/>
  <c r="N70" i="3" s="1"/>
  <c r="B74" i="1"/>
  <c r="D44" i="2"/>
  <c r="I39" i="3"/>
  <c r="J39" i="3" s="1"/>
  <c r="C44" i="2"/>
  <c r="G39" i="3"/>
  <c r="B70" i="3" l="1"/>
  <c r="C70" i="3" s="1"/>
  <c r="D74" i="1"/>
  <c r="E74" i="1"/>
  <c r="B44" i="2"/>
  <c r="P40" i="3"/>
  <c r="Q40" i="3" s="1"/>
  <c r="B75" i="1" l="1"/>
  <c r="C75" i="1"/>
  <c r="M71" i="3" s="1"/>
  <c r="N71" i="3" s="1"/>
  <c r="H70" i="3"/>
  <c r="R40" i="3"/>
  <c r="E40" i="3"/>
  <c r="F40" i="3" s="1"/>
  <c r="E44" i="2"/>
  <c r="B71" i="3" l="1"/>
  <c r="C71" i="3" s="1"/>
  <c r="D75" i="1"/>
  <c r="E75" i="1"/>
  <c r="D45" i="2"/>
  <c r="I40" i="3"/>
  <c r="J40" i="3" s="1"/>
  <c r="C45" i="2"/>
  <c r="G40" i="3"/>
  <c r="H71" i="3" l="1"/>
  <c r="B76" i="1"/>
  <c r="C76" i="1"/>
  <c r="M72" i="3" s="1"/>
  <c r="N72" i="3" s="1"/>
  <c r="B45" i="2"/>
  <c r="P41" i="3"/>
  <c r="Q41" i="3" s="1"/>
  <c r="B72" i="3" l="1"/>
  <c r="C72" i="3" s="1"/>
  <c r="D76" i="1"/>
  <c r="E76" i="1"/>
  <c r="R41" i="3"/>
  <c r="E41" i="3"/>
  <c r="F41" i="3" s="1"/>
  <c r="E45" i="2"/>
  <c r="B77" i="1" l="1"/>
  <c r="C77" i="1"/>
  <c r="M73" i="3" s="1"/>
  <c r="N73" i="3" s="1"/>
  <c r="H72" i="3"/>
  <c r="D46" i="2"/>
  <c r="I41" i="3"/>
  <c r="J41" i="3" s="1"/>
  <c r="C46" i="2"/>
  <c r="G41" i="3"/>
  <c r="E77" i="1" l="1"/>
  <c r="D77" i="1"/>
  <c r="B73" i="3"/>
  <c r="C73" i="3" s="1"/>
  <c r="B46" i="2"/>
  <c r="P42" i="3"/>
  <c r="Q42" i="3" s="1"/>
  <c r="H73" i="3" l="1"/>
  <c r="B78" i="1"/>
  <c r="C78" i="1"/>
  <c r="M74" i="3" s="1"/>
  <c r="N74" i="3" s="1"/>
  <c r="E78" i="1"/>
  <c r="E42" i="3"/>
  <c r="F42" i="3" s="1"/>
  <c r="E46" i="2"/>
  <c r="R42" i="3"/>
  <c r="H74" i="3" l="1"/>
  <c r="B79" i="1"/>
  <c r="C79" i="1"/>
  <c r="M75" i="3" s="1"/>
  <c r="N75" i="3" s="1"/>
  <c r="E79" i="1"/>
  <c r="B74" i="3"/>
  <c r="C74" i="3" s="1"/>
  <c r="D78" i="1"/>
  <c r="B80" i="1"/>
  <c r="C80" i="1"/>
  <c r="M76" i="3" s="1"/>
  <c r="N76" i="3" s="1"/>
  <c r="H75" i="3"/>
  <c r="G42" i="3"/>
  <c r="D47" i="2"/>
  <c r="I42" i="3"/>
  <c r="J42" i="3" s="1"/>
  <c r="C47" i="2"/>
  <c r="B75" i="3" l="1"/>
  <c r="C75" i="3" s="1"/>
  <c r="D79" i="1"/>
  <c r="B76" i="3"/>
  <c r="C76" i="3" s="1"/>
  <c r="E80" i="1"/>
  <c r="D80" i="1"/>
  <c r="B47" i="2"/>
  <c r="P43" i="3"/>
  <c r="Q43" i="3" s="1"/>
  <c r="B81" i="1" l="1"/>
  <c r="C81" i="1"/>
  <c r="M77" i="3" s="1"/>
  <c r="N77" i="3" s="1"/>
  <c r="H76" i="3"/>
  <c r="R43" i="3"/>
  <c r="E43" i="3"/>
  <c r="F43" i="3" s="1"/>
  <c r="E47" i="2"/>
  <c r="E81" i="1" l="1"/>
  <c r="B77" i="3"/>
  <c r="C77" i="3" s="1"/>
  <c r="D81" i="1"/>
  <c r="D48" i="2"/>
  <c r="I43" i="3"/>
  <c r="J43" i="3" s="1"/>
  <c r="C48" i="2"/>
  <c r="G43" i="3"/>
  <c r="B82" i="1" l="1"/>
  <c r="H77" i="3"/>
  <c r="C82" i="1"/>
  <c r="M78" i="3" s="1"/>
  <c r="N78" i="3" s="1"/>
  <c r="B48" i="2"/>
  <c r="P44" i="3"/>
  <c r="Q44" i="3" s="1"/>
  <c r="E82" i="1" l="1"/>
  <c r="B78" i="3"/>
  <c r="C78" i="3" s="1"/>
  <c r="D82" i="1"/>
  <c r="E44" i="3"/>
  <c r="F44" i="3" s="1"/>
  <c r="E48" i="2"/>
  <c r="R44" i="3"/>
  <c r="H78" i="3" l="1"/>
  <c r="B83" i="1"/>
  <c r="C83" i="1"/>
  <c r="M79" i="3" s="1"/>
  <c r="N79" i="3" s="1"/>
  <c r="E83" i="1"/>
  <c r="G44" i="3"/>
  <c r="D49" i="2"/>
  <c r="I44" i="3"/>
  <c r="J44" i="3" s="1"/>
  <c r="C49" i="2"/>
  <c r="B84" i="1" l="1"/>
  <c r="H79" i="3"/>
  <c r="C84" i="1"/>
  <c r="M80" i="3" s="1"/>
  <c r="N80" i="3" s="1"/>
  <c r="E84" i="1"/>
  <c r="B79" i="3"/>
  <c r="C79" i="3" s="1"/>
  <c r="D83" i="1"/>
  <c r="B49" i="2"/>
  <c r="P45" i="3"/>
  <c r="Q45" i="3" s="1"/>
  <c r="C85" i="1" l="1"/>
  <c r="M81" i="3" s="1"/>
  <c r="N81" i="3" s="1"/>
  <c r="B85" i="1"/>
  <c r="H80" i="3"/>
  <c r="B80" i="3"/>
  <c r="C80" i="3" s="1"/>
  <c r="D84" i="1"/>
  <c r="E45" i="3"/>
  <c r="F45" i="3" s="1"/>
  <c r="E49" i="2"/>
  <c r="R45" i="3"/>
  <c r="D85" i="1" l="1"/>
  <c r="B81" i="3"/>
  <c r="C81" i="3" s="1"/>
  <c r="E85" i="1"/>
  <c r="D50" i="2"/>
  <c r="I45" i="3"/>
  <c r="J45" i="3" s="1"/>
  <c r="C50" i="2"/>
  <c r="G45" i="3"/>
  <c r="B86" i="1" l="1"/>
  <c r="C86" i="1"/>
  <c r="M82" i="3" s="1"/>
  <c r="N82" i="3" s="1"/>
  <c r="H81" i="3"/>
  <c r="B50" i="2"/>
  <c r="P46" i="3"/>
  <c r="Q46" i="3" s="1"/>
  <c r="B82" i="3" l="1"/>
  <c r="C82" i="3" s="1"/>
  <c r="D86" i="1"/>
  <c r="E86" i="1"/>
  <c r="R46" i="3"/>
  <c r="E46" i="3"/>
  <c r="F46" i="3" s="1"/>
  <c r="E50" i="2"/>
  <c r="H82" i="3" l="1"/>
  <c r="B87" i="1"/>
  <c r="C87" i="1"/>
  <c r="M83" i="3" s="1"/>
  <c r="N83" i="3" s="1"/>
  <c r="D51" i="2"/>
  <c r="I46" i="3"/>
  <c r="J46" i="3" s="1"/>
  <c r="C51" i="2"/>
  <c r="G46" i="3"/>
  <c r="E87" i="1" l="1"/>
  <c r="B83" i="3"/>
  <c r="C83" i="3" s="1"/>
  <c r="D87" i="1"/>
  <c r="B51" i="2"/>
  <c r="P47" i="3"/>
  <c r="Q47" i="3" s="1"/>
  <c r="B88" i="1" l="1"/>
  <c r="E88" i="1"/>
  <c r="H83" i="3"/>
  <c r="C88" i="1"/>
  <c r="M84" i="3" s="1"/>
  <c r="N84" i="3" s="1"/>
  <c r="R47" i="3"/>
  <c r="E47" i="3"/>
  <c r="F47" i="3" s="1"/>
  <c r="E51" i="2"/>
  <c r="C89" i="1" l="1"/>
  <c r="M85" i="3" s="1"/>
  <c r="N85" i="3" s="1"/>
  <c r="B89" i="1"/>
  <c r="E89" i="1" s="1"/>
  <c r="H84" i="3"/>
  <c r="D88" i="1"/>
  <c r="B84" i="3"/>
  <c r="C84" i="3" s="1"/>
  <c r="D52" i="2"/>
  <c r="I47" i="3"/>
  <c r="J47" i="3" s="1"/>
  <c r="C52" i="2"/>
  <c r="G47" i="3"/>
  <c r="H85" i="3" l="1"/>
  <c r="B90" i="1"/>
  <c r="C90" i="1"/>
  <c r="M86" i="3" s="1"/>
  <c r="N86" i="3" s="1"/>
  <c r="B85" i="3"/>
  <c r="C85" i="3" s="1"/>
  <c r="D89" i="1"/>
  <c r="B52" i="2"/>
  <c r="P48" i="3"/>
  <c r="Q48" i="3" s="1"/>
  <c r="B86" i="3" l="1"/>
  <c r="C86" i="3" s="1"/>
  <c r="D90" i="1"/>
  <c r="E90" i="1"/>
  <c r="R48" i="3"/>
  <c r="E48" i="3"/>
  <c r="F48" i="3" s="1"/>
  <c r="E52" i="2"/>
  <c r="H86" i="3" l="1"/>
  <c r="B91" i="1"/>
  <c r="E91" i="1" s="1"/>
  <c r="C91" i="1"/>
  <c r="M87" i="3" s="1"/>
  <c r="N87" i="3" s="1"/>
  <c r="D53" i="2"/>
  <c r="I48" i="3"/>
  <c r="J48" i="3" s="1"/>
  <c r="C53" i="2"/>
  <c r="G48" i="3"/>
  <c r="C92" i="1" l="1"/>
  <c r="M88" i="3" s="1"/>
  <c r="N88" i="3" s="1"/>
  <c r="H87" i="3"/>
  <c r="B92" i="1"/>
  <c r="B87" i="3"/>
  <c r="C87" i="3" s="1"/>
  <c r="D91" i="1"/>
  <c r="B53" i="2"/>
  <c r="P49" i="3"/>
  <c r="Q49" i="3" s="1"/>
  <c r="B88" i="3" l="1"/>
  <c r="C88" i="3" s="1"/>
  <c r="D92" i="1"/>
  <c r="E92" i="1"/>
  <c r="R49" i="3"/>
  <c r="E49" i="3"/>
  <c r="F49" i="3" s="1"/>
  <c r="E53" i="2"/>
  <c r="H88" i="3" l="1"/>
  <c r="B93" i="1"/>
  <c r="C93" i="1"/>
  <c r="M89" i="3" s="1"/>
  <c r="N89" i="3" s="1"/>
  <c r="E93" i="1"/>
  <c r="D54" i="2"/>
  <c r="I49" i="3"/>
  <c r="J49" i="3" s="1"/>
  <c r="C54" i="2"/>
  <c r="G49" i="3"/>
  <c r="B94" i="1" l="1"/>
  <c r="H89" i="3"/>
  <c r="C94" i="1"/>
  <c r="M90" i="3" s="1"/>
  <c r="N90" i="3" s="1"/>
  <c r="E94" i="1"/>
  <c r="D93" i="1"/>
  <c r="B89" i="3"/>
  <c r="C89" i="3" s="1"/>
  <c r="B54" i="2"/>
  <c r="P50" i="3"/>
  <c r="Q50" i="3" s="1"/>
  <c r="B95" i="1" l="1"/>
  <c r="C95" i="1"/>
  <c r="M91" i="3" s="1"/>
  <c r="N91" i="3" s="1"/>
  <c r="H90" i="3"/>
  <c r="E95" i="1"/>
  <c r="B90" i="3"/>
  <c r="C90" i="3" s="1"/>
  <c r="D94" i="1"/>
  <c r="E50" i="3"/>
  <c r="F50" i="3" s="1"/>
  <c r="E54" i="2"/>
  <c r="R50" i="3"/>
  <c r="H91" i="3" l="1"/>
  <c r="C96" i="1"/>
  <c r="M92" i="3" s="1"/>
  <c r="N92" i="3" s="1"/>
  <c r="B96" i="1"/>
  <c r="E96" i="1" s="1"/>
  <c r="D95" i="1"/>
  <c r="B91" i="3"/>
  <c r="C91" i="3" s="1"/>
  <c r="D55" i="2"/>
  <c r="I50" i="3"/>
  <c r="J50" i="3" s="1"/>
  <c r="C55" i="2"/>
  <c r="G50" i="3"/>
  <c r="B97" i="1" l="1"/>
  <c r="H92" i="3"/>
  <c r="C97" i="1"/>
  <c r="M93" i="3" s="1"/>
  <c r="N93" i="3" s="1"/>
  <c r="B92" i="3"/>
  <c r="C92" i="3" s="1"/>
  <c r="D96" i="1"/>
  <c r="B55" i="2"/>
  <c r="P51" i="3"/>
  <c r="Q51" i="3" s="1"/>
  <c r="E97" i="1" l="1"/>
  <c r="B93" i="3"/>
  <c r="C93" i="3" s="1"/>
  <c r="D97" i="1"/>
  <c r="E51" i="3"/>
  <c r="F51" i="3" s="1"/>
  <c r="E55" i="2"/>
  <c r="R51" i="3"/>
  <c r="B98" i="1" l="1"/>
  <c r="H93" i="3"/>
  <c r="C98" i="1"/>
  <c r="M94" i="3" s="1"/>
  <c r="N94" i="3" s="1"/>
  <c r="D56" i="2"/>
  <c r="I51" i="3"/>
  <c r="J51" i="3" s="1"/>
  <c r="C56" i="2"/>
  <c r="G51" i="3"/>
  <c r="B94" i="3" l="1"/>
  <c r="C94" i="3" s="1"/>
  <c r="D98" i="1"/>
  <c r="E98" i="1"/>
  <c r="B56" i="2"/>
  <c r="P52" i="3"/>
  <c r="Q52" i="3" s="1"/>
  <c r="H94" i="3" l="1"/>
  <c r="B99" i="1"/>
  <c r="C99" i="1"/>
  <c r="M95" i="3" s="1"/>
  <c r="N95" i="3" s="1"/>
  <c r="E52" i="3"/>
  <c r="F52" i="3" s="1"/>
  <c r="E56" i="2"/>
  <c r="R52" i="3"/>
  <c r="D99" i="1" l="1"/>
  <c r="B95" i="3"/>
  <c r="C95" i="3" s="1"/>
  <c r="E99" i="1"/>
  <c r="D57" i="2"/>
  <c r="I52" i="3"/>
  <c r="J52" i="3" s="1"/>
  <c r="C57" i="2"/>
  <c r="G52" i="3"/>
  <c r="B100" i="1" l="1"/>
  <c r="E100" i="1" s="1"/>
  <c r="H95" i="3"/>
  <c r="C100" i="1"/>
  <c r="M96" i="3" s="1"/>
  <c r="N96" i="3" s="1"/>
  <c r="B57" i="2"/>
  <c r="P53" i="3"/>
  <c r="Q53" i="3" s="1"/>
  <c r="H96" i="3" l="1"/>
  <c r="C101" i="1"/>
  <c r="M97" i="3" s="1"/>
  <c r="N97" i="3" s="1"/>
  <c r="B101" i="1"/>
  <c r="D100" i="1"/>
  <c r="B96" i="3"/>
  <c r="C96" i="3" s="1"/>
  <c r="R53" i="3"/>
  <c r="E53" i="3"/>
  <c r="F53" i="3" s="1"/>
  <c r="E57" i="2"/>
  <c r="D101" i="1" l="1"/>
  <c r="B97" i="3"/>
  <c r="C97" i="3" s="1"/>
  <c r="E101" i="1"/>
  <c r="D58" i="2"/>
  <c r="I53" i="3"/>
  <c r="J53" i="3" s="1"/>
  <c r="C58" i="2"/>
  <c r="G53" i="3"/>
  <c r="B102" i="1" l="1"/>
  <c r="E102" i="1" s="1"/>
  <c r="H97" i="3"/>
  <c r="C102" i="1"/>
  <c r="M98" i="3" s="1"/>
  <c r="N98" i="3" s="1"/>
  <c r="B58" i="2"/>
  <c r="P54" i="3"/>
  <c r="Q54" i="3" s="1"/>
  <c r="C103" i="1" l="1"/>
  <c r="M99" i="3" s="1"/>
  <c r="N99" i="3" s="1"/>
  <c r="H98" i="3"/>
  <c r="B103" i="1"/>
  <c r="D102" i="1"/>
  <c r="B98" i="3"/>
  <c r="C98" i="3" s="1"/>
  <c r="E54" i="3"/>
  <c r="F54" i="3" s="1"/>
  <c r="E58" i="2"/>
  <c r="R54" i="3"/>
  <c r="E103" i="1" l="1"/>
  <c r="B99" i="3"/>
  <c r="C99" i="3" s="1"/>
  <c r="D103" i="1"/>
  <c r="D59" i="2"/>
  <c r="I54" i="3"/>
  <c r="J54" i="3" s="1"/>
  <c r="C59" i="2"/>
  <c r="G54" i="3"/>
  <c r="B104" i="1" l="1"/>
  <c r="H99" i="3"/>
  <c r="C104" i="1"/>
  <c r="M100" i="3" s="1"/>
  <c r="N100" i="3" s="1"/>
  <c r="E104" i="1"/>
  <c r="B59" i="2"/>
  <c r="P55" i="3"/>
  <c r="Q55" i="3" s="1"/>
  <c r="C105" i="1" l="1"/>
  <c r="M101" i="3" s="1"/>
  <c r="N101" i="3" s="1"/>
  <c r="H100" i="3"/>
  <c r="B105" i="1"/>
  <c r="E105" i="1" s="1"/>
  <c r="B100" i="3"/>
  <c r="C100" i="3" s="1"/>
  <c r="D104" i="1"/>
  <c r="R55" i="3"/>
  <c r="E55" i="3"/>
  <c r="F55" i="3" s="1"/>
  <c r="E59" i="2"/>
  <c r="H101" i="3" l="1"/>
  <c r="B106" i="1"/>
  <c r="C106" i="1"/>
  <c r="M102" i="3" s="1"/>
  <c r="N102" i="3" s="1"/>
  <c r="B101" i="3"/>
  <c r="C101" i="3" s="1"/>
  <c r="D105" i="1"/>
  <c r="D60" i="2"/>
  <c r="I55" i="3"/>
  <c r="J55" i="3" s="1"/>
  <c r="C60" i="2"/>
  <c r="G55" i="3"/>
  <c r="D106" i="1" l="1"/>
  <c r="E106" i="1"/>
  <c r="B102" i="3"/>
  <c r="C102" i="3" s="1"/>
  <c r="B60" i="2"/>
  <c r="P56" i="3"/>
  <c r="Q56" i="3" s="1"/>
  <c r="B107" i="1" l="1"/>
  <c r="H102" i="3"/>
  <c r="C107" i="1"/>
  <c r="M103" i="3" s="1"/>
  <c r="N103" i="3" s="1"/>
  <c r="E56" i="3"/>
  <c r="F56" i="3" s="1"/>
  <c r="E60" i="2"/>
  <c r="R56" i="3"/>
  <c r="B103" i="3" l="1"/>
  <c r="C103" i="3" s="1"/>
  <c r="E107" i="1"/>
  <c r="D107" i="1"/>
  <c r="D61" i="2"/>
  <c r="I56" i="3"/>
  <c r="J56" i="3" s="1"/>
  <c r="C61" i="2"/>
  <c r="G56" i="3"/>
  <c r="B108" i="1" l="1"/>
  <c r="H103" i="3"/>
  <c r="C108" i="1"/>
  <c r="M104" i="3" s="1"/>
  <c r="N104" i="3" s="1"/>
  <c r="B61" i="2"/>
  <c r="P57" i="3"/>
  <c r="Q57" i="3" s="1"/>
  <c r="B104" i="3" l="1"/>
  <c r="C104" i="3" s="1"/>
  <c r="D108" i="1"/>
  <c r="E108" i="1"/>
  <c r="R57" i="3"/>
  <c r="E57" i="3"/>
  <c r="F57" i="3" s="1"/>
  <c r="E61" i="2"/>
  <c r="H104" i="3" l="1"/>
  <c r="B109" i="1"/>
  <c r="C109" i="1"/>
  <c r="M105" i="3" s="1"/>
  <c r="N105" i="3" s="1"/>
  <c r="D62" i="2"/>
  <c r="I57" i="3"/>
  <c r="J57" i="3" s="1"/>
  <c r="C62" i="2"/>
  <c r="G57" i="3"/>
  <c r="E109" i="1" l="1"/>
  <c r="B105" i="3"/>
  <c r="C105" i="3" s="1"/>
  <c r="D109" i="1"/>
  <c r="B62" i="2"/>
  <c r="P58" i="3"/>
  <c r="Q58" i="3" s="1"/>
  <c r="C110" i="1" l="1"/>
  <c r="M106" i="3" s="1"/>
  <c r="N106" i="3" s="1"/>
  <c r="B110" i="1"/>
  <c r="E110" i="1" s="1"/>
  <c r="H105" i="3"/>
  <c r="R58" i="3"/>
  <c r="E58" i="3"/>
  <c r="F58" i="3" s="1"/>
  <c r="E62" i="2"/>
  <c r="H106" i="3" l="1"/>
  <c r="B111" i="1"/>
  <c r="C111" i="1"/>
  <c r="M107" i="3" s="1"/>
  <c r="N107" i="3" s="1"/>
  <c r="B106" i="3"/>
  <c r="C106" i="3" s="1"/>
  <c r="D110" i="1"/>
  <c r="D63" i="2"/>
  <c r="I58" i="3"/>
  <c r="J58" i="3" s="1"/>
  <c r="C63" i="2"/>
  <c r="G58" i="3"/>
  <c r="B107" i="3" l="1"/>
  <c r="C107" i="3" s="1"/>
  <c r="D111" i="1"/>
  <c r="E111" i="1"/>
  <c r="B63" i="2"/>
  <c r="P59" i="3"/>
  <c r="Q59" i="3" s="1"/>
  <c r="C112" i="1" l="1"/>
  <c r="M108" i="3" s="1"/>
  <c r="N108" i="3" s="1"/>
  <c r="H107" i="3"/>
  <c r="B112" i="1"/>
  <c r="E112" i="1" s="1"/>
  <c r="R59" i="3"/>
  <c r="E59" i="3"/>
  <c r="F59" i="3" s="1"/>
  <c r="E63" i="2"/>
  <c r="C113" i="1" l="1"/>
  <c r="M109" i="3" s="1"/>
  <c r="N109" i="3" s="1"/>
  <c r="B113" i="1"/>
  <c r="H108" i="3"/>
  <c r="B108" i="3"/>
  <c r="C108" i="3" s="1"/>
  <c r="D112" i="1"/>
  <c r="D64" i="2"/>
  <c r="I59" i="3"/>
  <c r="J59" i="3" s="1"/>
  <c r="C64" i="2"/>
  <c r="G59" i="3"/>
  <c r="E113" i="1" l="1"/>
  <c r="D113" i="1"/>
  <c r="B109" i="3"/>
  <c r="C109" i="3" s="1"/>
  <c r="B64" i="2"/>
  <c r="P60" i="3"/>
  <c r="Q60" i="3" s="1"/>
  <c r="B114" i="1" l="1"/>
  <c r="H109" i="3"/>
  <c r="C114" i="1"/>
  <c r="M110" i="3" s="1"/>
  <c r="N110" i="3" s="1"/>
  <c r="E114" i="1"/>
  <c r="R60" i="3"/>
  <c r="E60" i="3"/>
  <c r="F60" i="3" s="1"/>
  <c r="E64" i="2"/>
  <c r="H110" i="3" l="1"/>
  <c r="C115" i="1"/>
  <c r="M111" i="3" s="1"/>
  <c r="N111" i="3" s="1"/>
  <c r="B115" i="1"/>
  <c r="B110" i="3"/>
  <c r="C110" i="3" s="1"/>
  <c r="D114" i="1"/>
  <c r="D65" i="2"/>
  <c r="I60" i="3"/>
  <c r="J60" i="3" s="1"/>
  <c r="C65" i="2"/>
  <c r="G60" i="3"/>
  <c r="B111" i="3" l="1"/>
  <c r="C111" i="3" s="1"/>
  <c r="D115" i="1"/>
  <c r="E115" i="1"/>
  <c r="B65" i="2"/>
  <c r="P61" i="3"/>
  <c r="Q61" i="3" s="1"/>
  <c r="C116" i="1" l="1"/>
  <c r="M112" i="3" s="1"/>
  <c r="N112" i="3" s="1"/>
  <c r="B116" i="1"/>
  <c r="H111" i="3"/>
  <c r="R61" i="3"/>
  <c r="E61" i="3"/>
  <c r="F61" i="3" s="1"/>
  <c r="E65" i="2"/>
  <c r="B112" i="3" l="1"/>
  <c r="C112" i="3" s="1"/>
  <c r="D116" i="1"/>
  <c r="E116" i="1"/>
  <c r="D66" i="2"/>
  <c r="I61" i="3"/>
  <c r="J61" i="3" s="1"/>
  <c r="C66" i="2"/>
  <c r="G61" i="3"/>
  <c r="H112" i="3" l="1"/>
  <c r="C117" i="1"/>
  <c r="M113" i="3" s="1"/>
  <c r="N113" i="3" s="1"/>
  <c r="B117" i="1"/>
  <c r="B66" i="2"/>
  <c r="P62" i="3"/>
  <c r="Q62" i="3" s="1"/>
  <c r="E117" i="1" l="1"/>
  <c r="B113" i="3"/>
  <c r="C113" i="3" s="1"/>
  <c r="D117" i="1"/>
  <c r="R62" i="3"/>
  <c r="E62" i="3"/>
  <c r="F62" i="3" s="1"/>
  <c r="E66" i="2"/>
  <c r="C118" i="1" l="1"/>
  <c r="M114" i="3" s="1"/>
  <c r="N114" i="3" s="1"/>
  <c r="H113" i="3"/>
  <c r="B118" i="1"/>
  <c r="E118" i="1" s="1"/>
  <c r="D67" i="2"/>
  <c r="I62" i="3"/>
  <c r="J62" i="3" s="1"/>
  <c r="C67" i="2"/>
  <c r="G62" i="3"/>
  <c r="H114" i="3" l="1"/>
  <c r="B119" i="1"/>
  <c r="E119" i="1" s="1"/>
  <c r="C119" i="1"/>
  <c r="M115" i="3" s="1"/>
  <c r="N115" i="3" s="1"/>
  <c r="B114" i="3"/>
  <c r="C114" i="3" s="1"/>
  <c r="D118" i="1"/>
  <c r="B67" i="2"/>
  <c r="P63" i="3"/>
  <c r="Q63" i="3" s="1"/>
  <c r="H115" i="3" l="1"/>
  <c r="C120" i="1"/>
  <c r="M116" i="3" s="1"/>
  <c r="N116" i="3" s="1"/>
  <c r="B120" i="1"/>
  <c r="E120" i="1" s="1"/>
  <c r="D119" i="1"/>
  <c r="B115" i="3"/>
  <c r="C115" i="3" s="1"/>
  <c r="R63" i="3"/>
  <c r="E63" i="3"/>
  <c r="F63" i="3" s="1"/>
  <c r="E67" i="2"/>
  <c r="D120" i="1" l="1"/>
  <c r="B116" i="3"/>
  <c r="C116" i="3" s="1"/>
  <c r="C121" i="1"/>
  <c r="M117" i="3" s="1"/>
  <c r="N117" i="3" s="1"/>
  <c r="H116" i="3"/>
  <c r="B121" i="1"/>
  <c r="D68" i="2"/>
  <c r="I63" i="3"/>
  <c r="J63" i="3" s="1"/>
  <c r="C68" i="2"/>
  <c r="G63" i="3"/>
  <c r="B117" i="3" l="1"/>
  <c r="C117" i="3" s="1"/>
  <c r="D121" i="1"/>
  <c r="E121" i="1"/>
  <c r="B68" i="2"/>
  <c r="P64" i="3"/>
  <c r="Q64" i="3" s="1"/>
  <c r="B122" i="1" l="1"/>
  <c r="H117" i="3"/>
  <c r="C122" i="1"/>
  <c r="M118" i="3" s="1"/>
  <c r="N118" i="3" s="1"/>
  <c r="E122" i="1"/>
  <c r="R64" i="3"/>
  <c r="E64" i="3"/>
  <c r="F64" i="3" s="1"/>
  <c r="E68" i="2"/>
  <c r="B123" i="1" l="1"/>
  <c r="C123" i="1"/>
  <c r="M119" i="3" s="1"/>
  <c r="N119" i="3" s="1"/>
  <c r="H118" i="3"/>
  <c r="E123" i="1"/>
  <c r="D122" i="1"/>
  <c r="B118" i="3"/>
  <c r="C118" i="3" s="1"/>
  <c r="G64" i="3"/>
  <c r="D69" i="2"/>
  <c r="I64" i="3"/>
  <c r="J64" i="3" s="1"/>
  <c r="C69" i="2"/>
  <c r="B124" i="1" l="1"/>
  <c r="C124" i="1"/>
  <c r="M120" i="3" s="1"/>
  <c r="N120" i="3" s="1"/>
  <c r="H119" i="3"/>
  <c r="B119" i="3"/>
  <c r="C119" i="3" s="1"/>
  <c r="D123" i="1"/>
  <c r="B69" i="2"/>
  <c r="P65" i="3"/>
  <c r="Q65" i="3" s="1"/>
  <c r="E124" i="1" l="1"/>
  <c r="D124" i="1"/>
  <c r="B120" i="3"/>
  <c r="C120" i="3" s="1"/>
  <c r="E65" i="3"/>
  <c r="F65" i="3" s="1"/>
  <c r="E69" i="2"/>
  <c r="R65" i="3"/>
  <c r="B125" i="1" l="1"/>
  <c r="H120" i="3"/>
  <c r="C125" i="1"/>
  <c r="M121" i="3" s="1"/>
  <c r="N121" i="3" s="1"/>
  <c r="D70" i="2"/>
  <c r="I65" i="3"/>
  <c r="J65" i="3" s="1"/>
  <c r="C70" i="2"/>
  <c r="G65" i="3"/>
  <c r="E125" i="1" l="1"/>
  <c r="B121" i="3"/>
  <c r="C121" i="3" s="1"/>
  <c r="D125" i="1"/>
  <c r="B70" i="2"/>
  <c r="P66" i="3"/>
  <c r="Q66" i="3" s="1"/>
  <c r="B126" i="1" l="1"/>
  <c r="E126" i="1" s="1"/>
  <c r="H121" i="3"/>
  <c r="C126" i="1"/>
  <c r="M122" i="3" s="1"/>
  <c r="N122" i="3" s="1"/>
  <c r="R66" i="3"/>
  <c r="E66" i="3"/>
  <c r="F66" i="3" s="1"/>
  <c r="E70" i="2"/>
  <c r="C127" i="1" l="1"/>
  <c r="M123" i="3" s="1"/>
  <c r="N123" i="3" s="1"/>
  <c r="H122" i="3"/>
  <c r="B127" i="1"/>
  <c r="B122" i="3"/>
  <c r="C122" i="3" s="1"/>
  <c r="D126" i="1"/>
  <c r="D71" i="2"/>
  <c r="I66" i="3"/>
  <c r="J66" i="3" s="1"/>
  <c r="C71" i="2"/>
  <c r="G66" i="3"/>
  <c r="B123" i="3" l="1"/>
  <c r="C123" i="3" s="1"/>
  <c r="D127" i="1"/>
  <c r="E127" i="1"/>
  <c r="B71" i="2"/>
  <c r="P67" i="3"/>
  <c r="Q67" i="3" s="1"/>
  <c r="H123" i="3" l="1"/>
  <c r="C128" i="1"/>
  <c r="M124" i="3" s="1"/>
  <c r="N124" i="3" s="1"/>
  <c r="B128" i="1"/>
  <c r="E128" i="1" s="1"/>
  <c r="R67" i="3"/>
  <c r="E67" i="3"/>
  <c r="F67" i="3" s="1"/>
  <c r="E71" i="2"/>
  <c r="C129" i="1" l="1"/>
  <c r="M125" i="3" s="1"/>
  <c r="N125" i="3" s="1"/>
  <c r="H124" i="3"/>
  <c r="B129" i="1"/>
  <c r="E129" i="1" s="1"/>
  <c r="B124" i="3"/>
  <c r="C124" i="3" s="1"/>
  <c r="D128" i="1"/>
  <c r="D72" i="2"/>
  <c r="I67" i="3"/>
  <c r="J67" i="3" s="1"/>
  <c r="C72" i="2"/>
  <c r="G67" i="3"/>
  <c r="H125" i="3" l="1"/>
  <c r="C130" i="1"/>
  <c r="M126" i="3" s="1"/>
  <c r="N126" i="3" s="1"/>
  <c r="B130" i="1"/>
  <c r="B125" i="3"/>
  <c r="C125" i="3" s="1"/>
  <c r="D129" i="1"/>
  <c r="B72" i="2"/>
  <c r="P68" i="3"/>
  <c r="Q68" i="3" s="1"/>
  <c r="B126" i="3" l="1"/>
  <c r="C126" i="3" s="1"/>
  <c r="D130" i="1"/>
  <c r="E130" i="1"/>
  <c r="R68" i="3"/>
  <c r="E68" i="3"/>
  <c r="F68" i="3" s="1"/>
  <c r="E72" i="2"/>
  <c r="B131" i="1" l="1"/>
  <c r="C131" i="1"/>
  <c r="M127" i="3" s="1"/>
  <c r="N127" i="3" s="1"/>
  <c r="E131" i="1"/>
  <c r="H126" i="3"/>
  <c r="D73" i="2"/>
  <c r="I68" i="3"/>
  <c r="J68" i="3" s="1"/>
  <c r="C73" i="2"/>
  <c r="G68" i="3"/>
  <c r="B132" i="1" l="1"/>
  <c r="H127" i="3"/>
  <c r="C132" i="1"/>
  <c r="M128" i="3" s="1"/>
  <c r="N128" i="3" s="1"/>
  <c r="D131" i="1"/>
  <c r="B127" i="3"/>
  <c r="C127" i="3" s="1"/>
  <c r="B73" i="2"/>
  <c r="P69" i="3"/>
  <c r="Q69" i="3" s="1"/>
  <c r="B128" i="3" l="1"/>
  <c r="C128" i="3" s="1"/>
  <c r="E132" i="1"/>
  <c r="D132" i="1"/>
  <c r="E69" i="3"/>
  <c r="F69" i="3" s="1"/>
  <c r="E73" i="2"/>
  <c r="R69" i="3"/>
  <c r="C133" i="1" l="1"/>
  <c r="M129" i="3" s="1"/>
  <c r="N129" i="3" s="1"/>
  <c r="H128" i="3"/>
  <c r="B133" i="1"/>
  <c r="G69" i="3"/>
  <c r="D74" i="2"/>
  <c r="I69" i="3"/>
  <c r="J69" i="3" s="1"/>
  <c r="C74" i="2"/>
  <c r="D133" i="1" l="1"/>
  <c r="E133" i="1"/>
  <c r="B129" i="3"/>
  <c r="C129" i="3" s="1"/>
  <c r="B74" i="2"/>
  <c r="P70" i="3"/>
  <c r="Q70" i="3" s="1"/>
  <c r="C134" i="1" l="1"/>
  <c r="M130" i="3" s="1"/>
  <c r="N130" i="3" s="1"/>
  <c r="B134" i="1"/>
  <c r="E134" i="1" s="1"/>
  <c r="H129" i="3"/>
  <c r="R70" i="3"/>
  <c r="E70" i="3"/>
  <c r="F70" i="3" s="1"/>
  <c r="E74" i="2"/>
  <c r="H130" i="3" l="1"/>
  <c r="B135" i="1"/>
  <c r="E135" i="1" s="1"/>
  <c r="C135" i="1"/>
  <c r="M131" i="3" s="1"/>
  <c r="N131" i="3" s="1"/>
  <c r="D134" i="1"/>
  <c r="B130" i="3"/>
  <c r="C130" i="3" s="1"/>
  <c r="G70" i="3"/>
  <c r="D75" i="2"/>
  <c r="I70" i="3"/>
  <c r="J70" i="3" s="1"/>
  <c r="C75" i="2"/>
  <c r="B136" i="1" l="1"/>
  <c r="H131" i="3"/>
  <c r="C136" i="1"/>
  <c r="M132" i="3" s="1"/>
  <c r="N132" i="3" s="1"/>
  <c r="B131" i="3"/>
  <c r="C131" i="3" s="1"/>
  <c r="D135" i="1"/>
  <c r="B75" i="2"/>
  <c r="P71" i="3"/>
  <c r="Q71" i="3" s="1"/>
  <c r="D136" i="1" l="1"/>
  <c r="E136" i="1"/>
  <c r="B132" i="3"/>
  <c r="C132" i="3" s="1"/>
  <c r="R71" i="3"/>
  <c r="E71" i="3"/>
  <c r="F71" i="3" s="1"/>
  <c r="E75" i="2"/>
  <c r="H132" i="3" l="1"/>
  <c r="B137" i="1"/>
  <c r="C137" i="1"/>
  <c r="M133" i="3" s="1"/>
  <c r="N133" i="3" s="1"/>
  <c r="D76" i="2"/>
  <c r="I71" i="3"/>
  <c r="J71" i="3" s="1"/>
  <c r="C76" i="2"/>
  <c r="G71" i="3"/>
  <c r="E137" i="1" l="1"/>
  <c r="D137" i="1"/>
  <c r="B133" i="3"/>
  <c r="C133" i="3" s="1"/>
  <c r="B76" i="2"/>
  <c r="P72" i="3"/>
  <c r="Q72" i="3" s="1"/>
  <c r="H133" i="3" l="1"/>
  <c r="C138" i="1"/>
  <c r="M134" i="3" s="1"/>
  <c r="N134" i="3" s="1"/>
  <c r="B138" i="1"/>
  <c r="R72" i="3"/>
  <c r="E72" i="3"/>
  <c r="F72" i="3" s="1"/>
  <c r="E76" i="2"/>
  <c r="B134" i="3" l="1"/>
  <c r="C134" i="3" s="1"/>
  <c r="D138" i="1"/>
  <c r="E138" i="1"/>
  <c r="D77" i="2"/>
  <c r="I72" i="3"/>
  <c r="J72" i="3" s="1"/>
  <c r="C77" i="2"/>
  <c r="G72" i="3"/>
  <c r="B139" i="1" l="1"/>
  <c r="E139" i="1" s="1"/>
  <c r="H134" i="3"/>
  <c r="C139" i="1"/>
  <c r="M135" i="3" s="1"/>
  <c r="N135" i="3" s="1"/>
  <c r="B77" i="2"/>
  <c r="P73" i="3"/>
  <c r="Q73" i="3" s="1"/>
  <c r="B140" i="1" l="1"/>
  <c r="H135" i="3"/>
  <c r="C140" i="1"/>
  <c r="M136" i="3" s="1"/>
  <c r="N136" i="3" s="1"/>
  <c r="D139" i="1"/>
  <c r="B135" i="3"/>
  <c r="C135" i="3" s="1"/>
  <c r="R73" i="3"/>
  <c r="E73" i="3"/>
  <c r="F73" i="3" s="1"/>
  <c r="E77" i="2"/>
  <c r="E140" i="1" l="1"/>
  <c r="B136" i="3"/>
  <c r="C136" i="3" s="1"/>
  <c r="D140" i="1"/>
  <c r="D78" i="2"/>
  <c r="I73" i="3"/>
  <c r="J73" i="3" s="1"/>
  <c r="C78" i="2"/>
  <c r="G73" i="3"/>
  <c r="C141" i="1" l="1"/>
  <c r="M137" i="3" s="1"/>
  <c r="N137" i="3" s="1"/>
  <c r="B141" i="1"/>
  <c r="H136" i="3"/>
  <c r="B78" i="2"/>
  <c r="P74" i="3"/>
  <c r="Q74" i="3" s="1"/>
  <c r="E141" i="1" l="1"/>
  <c r="D141" i="1"/>
  <c r="B137" i="3"/>
  <c r="C137" i="3" s="1"/>
  <c r="E74" i="3"/>
  <c r="F74" i="3" s="1"/>
  <c r="E78" i="2"/>
  <c r="R74" i="3"/>
  <c r="H137" i="3" l="1"/>
  <c r="B142" i="1"/>
  <c r="C142" i="1"/>
  <c r="M138" i="3" s="1"/>
  <c r="N138" i="3" s="1"/>
  <c r="E142" i="1"/>
  <c r="D79" i="2"/>
  <c r="I74" i="3"/>
  <c r="J74" i="3" s="1"/>
  <c r="C79" i="2"/>
  <c r="G74" i="3"/>
  <c r="H138" i="3" l="1"/>
  <c r="B143" i="1"/>
  <c r="C143" i="1"/>
  <c r="M139" i="3" s="1"/>
  <c r="N139" i="3" s="1"/>
  <c r="E143" i="1"/>
  <c r="B138" i="3"/>
  <c r="C138" i="3" s="1"/>
  <c r="D142" i="1"/>
  <c r="B79" i="2"/>
  <c r="P75" i="3"/>
  <c r="Q75" i="3" s="1"/>
  <c r="C144" i="1" l="1"/>
  <c r="M140" i="3" s="1"/>
  <c r="N140" i="3" s="1"/>
  <c r="B144" i="1"/>
  <c r="H139" i="3"/>
  <c r="D143" i="1"/>
  <c r="B139" i="3"/>
  <c r="C139" i="3" s="1"/>
  <c r="E75" i="3"/>
  <c r="F75" i="3" s="1"/>
  <c r="E79" i="2"/>
  <c r="R75" i="3"/>
  <c r="B140" i="3" l="1"/>
  <c r="C140" i="3" s="1"/>
  <c r="D144" i="1"/>
  <c r="E144" i="1"/>
  <c r="D80" i="2"/>
  <c r="I75" i="3"/>
  <c r="J75" i="3" s="1"/>
  <c r="C80" i="2"/>
  <c r="G75" i="3"/>
  <c r="C145" i="1" l="1"/>
  <c r="M141" i="3" s="1"/>
  <c r="N141" i="3" s="1"/>
  <c r="B145" i="1"/>
  <c r="H140" i="3"/>
  <c r="B80" i="2"/>
  <c r="P76" i="3"/>
  <c r="Q76" i="3" s="1"/>
  <c r="E145" i="1" l="1"/>
  <c r="D145" i="1"/>
  <c r="B141" i="3"/>
  <c r="C141" i="3" s="1"/>
  <c r="R76" i="3"/>
  <c r="E76" i="3"/>
  <c r="F76" i="3" s="1"/>
  <c r="E80" i="2"/>
  <c r="C146" i="1" l="1"/>
  <c r="M142" i="3" s="1"/>
  <c r="N142" i="3" s="1"/>
  <c r="H141" i="3"/>
  <c r="B146" i="1"/>
  <c r="D81" i="2"/>
  <c r="I76" i="3"/>
  <c r="J76" i="3" s="1"/>
  <c r="C81" i="2"/>
  <c r="G76" i="3"/>
  <c r="D146" i="1" l="1"/>
  <c r="B142" i="3"/>
  <c r="C142" i="3" s="1"/>
  <c r="E146" i="1"/>
  <c r="B81" i="2"/>
  <c r="P77" i="3"/>
  <c r="Q77" i="3" s="1"/>
  <c r="H142" i="3" l="1"/>
  <c r="B147" i="1"/>
  <c r="E147" i="1" s="1"/>
  <c r="C147" i="1"/>
  <c r="M143" i="3" s="1"/>
  <c r="N143" i="3" s="1"/>
  <c r="R77" i="3"/>
  <c r="E77" i="3"/>
  <c r="F77" i="3" s="1"/>
  <c r="E81" i="2"/>
  <c r="C148" i="1" l="1"/>
  <c r="M144" i="3" s="1"/>
  <c r="N144" i="3" s="1"/>
  <c r="B148" i="1"/>
  <c r="H143" i="3"/>
  <c r="B143" i="3"/>
  <c r="C143" i="3" s="1"/>
  <c r="D147" i="1"/>
  <c r="G77" i="3"/>
  <c r="D82" i="2"/>
  <c r="I77" i="3"/>
  <c r="J77" i="3" s="1"/>
  <c r="C82" i="2"/>
  <c r="E148" i="1" l="1"/>
  <c r="B144" i="3"/>
  <c r="C144" i="3" s="1"/>
  <c r="D148" i="1"/>
  <c r="B82" i="2"/>
  <c r="P78" i="3"/>
  <c r="Q78" i="3" s="1"/>
  <c r="H144" i="3" l="1"/>
  <c r="C149" i="1"/>
  <c r="M145" i="3" s="1"/>
  <c r="N145" i="3" s="1"/>
  <c r="B149" i="1"/>
  <c r="R78" i="3"/>
  <c r="E78" i="3"/>
  <c r="F78" i="3" s="1"/>
  <c r="E82" i="2"/>
  <c r="E149" i="1" l="1"/>
  <c r="D149" i="1"/>
  <c r="B145" i="3"/>
  <c r="C145" i="3" s="1"/>
  <c r="D83" i="2"/>
  <c r="I78" i="3"/>
  <c r="J78" i="3" s="1"/>
  <c r="C83" i="2"/>
  <c r="G78" i="3"/>
  <c r="H145" i="3" l="1"/>
  <c r="B150" i="1"/>
  <c r="C150" i="1"/>
  <c r="M146" i="3" s="1"/>
  <c r="N146" i="3" s="1"/>
  <c r="B83" i="2"/>
  <c r="P79" i="3"/>
  <c r="Q79" i="3" s="1"/>
  <c r="E150" i="1" l="1"/>
  <c r="B146" i="3"/>
  <c r="C146" i="3" s="1"/>
  <c r="D150" i="1"/>
  <c r="R79" i="3"/>
  <c r="E79" i="3"/>
  <c r="F79" i="3" s="1"/>
  <c r="E83" i="2"/>
  <c r="C151" i="1" l="1"/>
  <c r="M147" i="3" s="1"/>
  <c r="N147" i="3" s="1"/>
  <c r="H146" i="3"/>
  <c r="B151" i="1"/>
  <c r="E151" i="1" s="1"/>
  <c r="D84" i="2"/>
  <c r="I79" i="3"/>
  <c r="J79" i="3" s="1"/>
  <c r="C84" i="2"/>
  <c r="G79" i="3"/>
  <c r="H147" i="3" l="1"/>
  <c r="B152" i="1"/>
  <c r="C152" i="1"/>
  <c r="M148" i="3" s="1"/>
  <c r="N148" i="3" s="1"/>
  <c r="E152" i="1"/>
  <c r="B147" i="3"/>
  <c r="C147" i="3" s="1"/>
  <c r="D151" i="1"/>
  <c r="B84" i="2"/>
  <c r="P80" i="3"/>
  <c r="Q80" i="3" s="1"/>
  <c r="H148" i="3" l="1"/>
  <c r="C153" i="1"/>
  <c r="M149" i="3" s="1"/>
  <c r="N149" i="3" s="1"/>
  <c r="B153" i="1"/>
  <c r="B148" i="3"/>
  <c r="C148" i="3" s="1"/>
  <c r="D152" i="1"/>
  <c r="R80" i="3"/>
  <c r="E80" i="3"/>
  <c r="F80" i="3" s="1"/>
  <c r="E84" i="2"/>
  <c r="D153" i="1" l="1"/>
  <c r="B149" i="3"/>
  <c r="C149" i="3" s="1"/>
  <c r="E153" i="1"/>
  <c r="D85" i="2"/>
  <c r="I80" i="3"/>
  <c r="J80" i="3" s="1"/>
  <c r="C85" i="2"/>
  <c r="G80" i="3"/>
  <c r="B154" i="1" l="1"/>
  <c r="C154" i="1"/>
  <c r="M150" i="3" s="1"/>
  <c r="N150" i="3" s="1"/>
  <c r="H149" i="3"/>
  <c r="B85" i="2"/>
  <c r="P81" i="3"/>
  <c r="Q81" i="3" s="1"/>
  <c r="E154" i="1" l="1"/>
  <c r="D154" i="1"/>
  <c r="B150" i="3"/>
  <c r="C150" i="3" s="1"/>
  <c r="R81" i="3"/>
  <c r="E81" i="3"/>
  <c r="F81" i="3" s="1"/>
  <c r="E85" i="2"/>
  <c r="H150" i="3" l="1"/>
  <c r="C155" i="1"/>
  <c r="M151" i="3" s="1"/>
  <c r="N151" i="3" s="1"/>
  <c r="B155" i="1"/>
  <c r="D86" i="2"/>
  <c r="I81" i="3"/>
  <c r="J81" i="3" s="1"/>
  <c r="C86" i="2"/>
  <c r="G81" i="3"/>
  <c r="B151" i="3" l="1"/>
  <c r="C151" i="3" s="1"/>
  <c r="D155" i="1"/>
  <c r="E155" i="1"/>
  <c r="B86" i="2"/>
  <c r="P82" i="3"/>
  <c r="Q82" i="3" s="1"/>
  <c r="C156" i="1" l="1"/>
  <c r="M152" i="3" s="1"/>
  <c r="N152" i="3" s="1"/>
  <c r="H151" i="3"/>
  <c r="B156" i="1"/>
  <c r="E156" i="1" s="1"/>
  <c r="R82" i="3"/>
  <c r="E82" i="3"/>
  <c r="F82" i="3" s="1"/>
  <c r="E86" i="2"/>
  <c r="H152" i="3" l="1"/>
  <c r="C157" i="1"/>
  <c r="M153" i="3" s="1"/>
  <c r="N153" i="3" s="1"/>
  <c r="B157" i="1"/>
  <c r="D156" i="1"/>
  <c r="B152" i="3"/>
  <c r="C152" i="3" s="1"/>
  <c r="D87" i="2"/>
  <c r="I82" i="3"/>
  <c r="J82" i="3" s="1"/>
  <c r="C87" i="2"/>
  <c r="G82" i="3"/>
  <c r="E157" i="1" l="1"/>
  <c r="B153" i="3"/>
  <c r="C153" i="3" s="1"/>
  <c r="D157" i="1"/>
  <c r="B87" i="2"/>
  <c r="P83" i="3"/>
  <c r="Q83" i="3" s="1"/>
  <c r="B158" i="1" l="1"/>
  <c r="E158" i="1" s="1"/>
  <c r="H153" i="3"/>
  <c r="C158" i="1"/>
  <c r="M154" i="3" s="1"/>
  <c r="N154" i="3" s="1"/>
  <c r="R83" i="3"/>
  <c r="E83" i="3"/>
  <c r="F83" i="3" s="1"/>
  <c r="E87" i="2"/>
  <c r="C159" i="1" l="1"/>
  <c r="M155" i="3" s="1"/>
  <c r="N155" i="3" s="1"/>
  <c r="H154" i="3"/>
  <c r="B159" i="1"/>
  <c r="E159" i="1" s="1"/>
  <c r="D158" i="1"/>
  <c r="B154" i="3"/>
  <c r="C154" i="3" s="1"/>
  <c r="D88" i="2"/>
  <c r="I83" i="3"/>
  <c r="J83" i="3" s="1"/>
  <c r="C88" i="2"/>
  <c r="G83" i="3"/>
  <c r="H155" i="3" l="1"/>
  <c r="B160" i="1"/>
  <c r="C160" i="1"/>
  <c r="M156" i="3" s="1"/>
  <c r="N156" i="3" s="1"/>
  <c r="E160" i="1"/>
  <c r="D159" i="1"/>
  <c r="B155" i="3"/>
  <c r="C155" i="3" s="1"/>
  <c r="B88" i="2"/>
  <c r="P84" i="3"/>
  <c r="Q84" i="3" s="1"/>
  <c r="H156" i="3" l="1"/>
  <c r="C161" i="1"/>
  <c r="M157" i="3" s="1"/>
  <c r="N157" i="3" s="1"/>
  <c r="B161" i="1"/>
  <c r="B156" i="3"/>
  <c r="C156" i="3" s="1"/>
  <c r="D160" i="1"/>
  <c r="R84" i="3"/>
  <c r="E84" i="3"/>
  <c r="F84" i="3" s="1"/>
  <c r="E88" i="2"/>
  <c r="D161" i="1" l="1"/>
  <c r="B157" i="3"/>
  <c r="C157" i="3" s="1"/>
  <c r="E161" i="1"/>
  <c r="D89" i="2"/>
  <c r="I84" i="3"/>
  <c r="J84" i="3" s="1"/>
  <c r="C89" i="2"/>
  <c r="G84" i="3"/>
  <c r="B162" i="1" l="1"/>
  <c r="E162" i="1" s="1"/>
  <c r="C162" i="1"/>
  <c r="M158" i="3" s="1"/>
  <c r="N158" i="3" s="1"/>
  <c r="H157" i="3"/>
  <c r="B89" i="2"/>
  <c r="P85" i="3"/>
  <c r="Q85" i="3" s="1"/>
  <c r="C163" i="1" l="1"/>
  <c r="M159" i="3" s="1"/>
  <c r="N159" i="3" s="1"/>
  <c r="B163" i="1"/>
  <c r="E163" i="1" s="1"/>
  <c r="H158" i="3"/>
  <c r="D162" i="1"/>
  <c r="B158" i="3"/>
  <c r="C158" i="3" s="1"/>
  <c r="E85" i="3"/>
  <c r="F85" i="3" s="1"/>
  <c r="E89" i="2"/>
  <c r="R85" i="3"/>
  <c r="B164" i="1" l="1"/>
  <c r="H159" i="3"/>
  <c r="C164" i="1"/>
  <c r="M160" i="3" s="1"/>
  <c r="N160" i="3" s="1"/>
  <c r="E164" i="1"/>
  <c r="B159" i="3"/>
  <c r="C159" i="3" s="1"/>
  <c r="D163" i="1"/>
  <c r="G85" i="3"/>
  <c r="D90" i="2"/>
  <c r="I85" i="3"/>
  <c r="J85" i="3" s="1"/>
  <c r="C90" i="2"/>
  <c r="C165" i="1" l="1"/>
  <c r="M161" i="3" s="1"/>
  <c r="N161" i="3" s="1"/>
  <c r="B165" i="1"/>
  <c r="E165" i="1" s="1"/>
  <c r="H160" i="3"/>
  <c r="D164" i="1"/>
  <c r="B160" i="3"/>
  <c r="C160" i="3" s="1"/>
  <c r="B90" i="2"/>
  <c r="P86" i="3"/>
  <c r="Q86" i="3" s="1"/>
  <c r="B161" i="3" l="1"/>
  <c r="C161" i="3" s="1"/>
  <c r="D165" i="1"/>
  <c r="C166" i="1"/>
  <c r="M162" i="3" s="1"/>
  <c r="N162" i="3" s="1"/>
  <c r="B166" i="1"/>
  <c r="H161" i="3"/>
  <c r="R86" i="3"/>
  <c r="E86" i="3"/>
  <c r="F86" i="3" s="1"/>
  <c r="E90" i="2"/>
  <c r="E166" i="1" l="1"/>
  <c r="B162" i="3"/>
  <c r="C162" i="3" s="1"/>
  <c r="D166" i="1"/>
  <c r="D91" i="2"/>
  <c r="I86" i="3"/>
  <c r="J86" i="3" s="1"/>
  <c r="C91" i="2"/>
  <c r="G86" i="3"/>
  <c r="H162" i="3" l="1"/>
  <c r="B167" i="1"/>
  <c r="C167" i="1"/>
  <c r="M163" i="3" s="1"/>
  <c r="N163" i="3" s="1"/>
  <c r="E167" i="1"/>
  <c r="B91" i="2"/>
  <c r="P87" i="3"/>
  <c r="Q87" i="3" s="1"/>
  <c r="B168" i="1" l="1"/>
  <c r="C168" i="1"/>
  <c r="M164" i="3" s="1"/>
  <c r="N164" i="3" s="1"/>
  <c r="H163" i="3"/>
  <c r="E168" i="1"/>
  <c r="B163" i="3"/>
  <c r="C163" i="3" s="1"/>
  <c r="D167" i="1"/>
  <c r="E87" i="3"/>
  <c r="F87" i="3" s="1"/>
  <c r="E91" i="2"/>
  <c r="R87" i="3"/>
  <c r="H164" i="3" l="1"/>
  <c r="B169" i="1"/>
  <c r="C169" i="1"/>
  <c r="M165" i="3" s="1"/>
  <c r="N165" i="3" s="1"/>
  <c r="D168" i="1"/>
  <c r="B164" i="3"/>
  <c r="C164" i="3" s="1"/>
  <c r="D92" i="2"/>
  <c r="I87" i="3"/>
  <c r="J87" i="3" s="1"/>
  <c r="C92" i="2"/>
  <c r="G87" i="3"/>
  <c r="D169" i="1" l="1"/>
  <c r="B165" i="3"/>
  <c r="C165" i="3" s="1"/>
  <c r="E169" i="1"/>
  <c r="B92" i="2"/>
  <c r="P88" i="3"/>
  <c r="Q88" i="3" s="1"/>
  <c r="C170" i="1" l="1"/>
  <c r="M166" i="3" s="1"/>
  <c r="N166" i="3" s="1"/>
  <c r="B170" i="1"/>
  <c r="H165" i="3"/>
  <c r="E88" i="3"/>
  <c r="F88" i="3" s="1"/>
  <c r="E92" i="2"/>
  <c r="R88" i="3"/>
  <c r="E170" i="1" l="1"/>
  <c r="B166" i="3"/>
  <c r="C166" i="3" s="1"/>
  <c r="D170" i="1"/>
  <c r="D93" i="2"/>
  <c r="I88" i="3"/>
  <c r="J88" i="3" s="1"/>
  <c r="C93" i="2"/>
  <c r="G88" i="3"/>
  <c r="C171" i="1" l="1"/>
  <c r="M167" i="3" s="1"/>
  <c r="N167" i="3" s="1"/>
  <c r="B171" i="1"/>
  <c r="H166" i="3"/>
  <c r="E171" i="1"/>
  <c r="B93" i="2"/>
  <c r="P89" i="3"/>
  <c r="Q89" i="3" s="1"/>
  <c r="H167" i="3" l="1"/>
  <c r="C172" i="1"/>
  <c r="M168" i="3" s="1"/>
  <c r="N168" i="3" s="1"/>
  <c r="B172" i="1"/>
  <c r="E172" i="1" s="1"/>
  <c r="D171" i="1"/>
  <c r="B167" i="3"/>
  <c r="C167" i="3" s="1"/>
  <c r="R89" i="3"/>
  <c r="E89" i="3"/>
  <c r="F89" i="3" s="1"/>
  <c r="E93" i="2"/>
  <c r="C173" i="1" l="1"/>
  <c r="M169" i="3" s="1"/>
  <c r="N169" i="3" s="1"/>
  <c r="H168" i="3"/>
  <c r="B173" i="1"/>
  <c r="D172" i="1"/>
  <c r="B168" i="3"/>
  <c r="C168" i="3" s="1"/>
  <c r="D94" i="2"/>
  <c r="I89" i="3"/>
  <c r="J89" i="3" s="1"/>
  <c r="C94" i="2"/>
  <c r="G89" i="3"/>
  <c r="E173" i="1" l="1"/>
  <c r="D173" i="1"/>
  <c r="B169" i="3"/>
  <c r="C169" i="3" s="1"/>
  <c r="B94" i="2"/>
  <c r="P90" i="3"/>
  <c r="Q90" i="3" s="1"/>
  <c r="B174" i="1" l="1"/>
  <c r="C174" i="1"/>
  <c r="M170" i="3" s="1"/>
  <c r="N170" i="3" s="1"/>
  <c r="H169" i="3"/>
  <c r="E174" i="1"/>
  <c r="E90" i="3"/>
  <c r="F90" i="3" s="1"/>
  <c r="E94" i="2"/>
  <c r="R90" i="3"/>
  <c r="B175" i="1" l="1"/>
  <c r="C175" i="1"/>
  <c r="M171" i="3" s="1"/>
  <c r="N171" i="3" s="1"/>
  <c r="H170" i="3"/>
  <c r="E175" i="1"/>
  <c r="B170" i="3"/>
  <c r="C170" i="3" s="1"/>
  <c r="D174" i="1"/>
  <c r="D95" i="2"/>
  <c r="I90" i="3"/>
  <c r="J90" i="3" s="1"/>
  <c r="C95" i="2"/>
  <c r="G90" i="3"/>
  <c r="H171" i="3" l="1"/>
  <c r="B176" i="1"/>
  <c r="C176" i="1"/>
  <c r="M172" i="3" s="1"/>
  <c r="N172" i="3" s="1"/>
  <c r="B171" i="3"/>
  <c r="C171" i="3" s="1"/>
  <c r="D175" i="1"/>
  <c r="B95" i="2"/>
  <c r="P91" i="3"/>
  <c r="Q91" i="3" s="1"/>
  <c r="E176" i="1" l="1"/>
  <c r="D176" i="1"/>
  <c r="B172" i="3"/>
  <c r="C172" i="3" s="1"/>
  <c r="R91" i="3"/>
  <c r="E91" i="3"/>
  <c r="F91" i="3" s="1"/>
  <c r="E95" i="2"/>
  <c r="C177" i="1" l="1"/>
  <c r="M173" i="3" s="1"/>
  <c r="N173" i="3" s="1"/>
  <c r="B177" i="1"/>
  <c r="E177" i="1" s="1"/>
  <c r="H172" i="3"/>
  <c r="D96" i="2"/>
  <c r="I91" i="3"/>
  <c r="J91" i="3" s="1"/>
  <c r="C96" i="2"/>
  <c r="G91" i="3"/>
  <c r="H173" i="3" l="1"/>
  <c r="C178" i="1"/>
  <c r="M174" i="3" s="1"/>
  <c r="N174" i="3" s="1"/>
  <c r="B178" i="1"/>
  <c r="B173" i="3"/>
  <c r="C173" i="3" s="1"/>
  <c r="D177" i="1"/>
  <c r="B96" i="2"/>
  <c r="P92" i="3"/>
  <c r="Q92" i="3" s="1"/>
  <c r="B174" i="3" l="1"/>
  <c r="C174" i="3" s="1"/>
  <c r="D178" i="1"/>
  <c r="E178" i="1"/>
  <c r="E92" i="3"/>
  <c r="F92" i="3" s="1"/>
  <c r="E96" i="2"/>
  <c r="R92" i="3"/>
  <c r="B179" i="1" l="1"/>
  <c r="E179" i="1" s="1"/>
  <c r="C179" i="1"/>
  <c r="M175" i="3" s="1"/>
  <c r="N175" i="3" s="1"/>
  <c r="H174" i="3"/>
  <c r="D97" i="2"/>
  <c r="I92" i="3"/>
  <c r="J92" i="3" s="1"/>
  <c r="C97" i="2"/>
  <c r="G92" i="3"/>
  <c r="C180" i="1" l="1"/>
  <c r="M176" i="3" s="1"/>
  <c r="N176" i="3" s="1"/>
  <c r="H175" i="3"/>
  <c r="B180" i="1"/>
  <c r="D179" i="1"/>
  <c r="B175" i="3"/>
  <c r="C175" i="3" s="1"/>
  <c r="B97" i="2"/>
  <c r="P93" i="3"/>
  <c r="Q93" i="3" s="1"/>
  <c r="D180" i="1" l="1"/>
  <c r="B176" i="3"/>
  <c r="C176" i="3" s="1"/>
  <c r="E180" i="1"/>
  <c r="R93" i="3"/>
  <c r="E93" i="3"/>
  <c r="F93" i="3" s="1"/>
  <c r="E97" i="2"/>
  <c r="H176" i="3" l="1"/>
  <c r="C181" i="1"/>
  <c r="M177" i="3" s="1"/>
  <c r="N177" i="3" s="1"/>
  <c r="B181" i="1"/>
  <c r="D98" i="2"/>
  <c r="I93" i="3"/>
  <c r="J93" i="3" s="1"/>
  <c r="C98" i="2"/>
  <c r="G93" i="3"/>
  <c r="B177" i="3" l="1"/>
  <c r="C177" i="3" s="1"/>
  <c r="E181" i="1"/>
  <c r="D181" i="1"/>
  <c r="B98" i="2"/>
  <c r="P94" i="3"/>
  <c r="Q94" i="3" s="1"/>
  <c r="H177" i="3" l="1"/>
  <c r="B182" i="1"/>
  <c r="C182" i="1"/>
  <c r="M178" i="3" s="1"/>
  <c r="N178" i="3" s="1"/>
  <c r="R94" i="3"/>
  <c r="E94" i="3"/>
  <c r="F94" i="3" s="1"/>
  <c r="E98" i="2"/>
  <c r="E182" i="1" l="1"/>
  <c r="B178" i="3"/>
  <c r="C178" i="3" s="1"/>
  <c r="D182" i="1"/>
  <c r="G94" i="3"/>
  <c r="D99" i="2"/>
  <c r="I94" i="3"/>
  <c r="J94" i="3" s="1"/>
  <c r="C99" i="2"/>
  <c r="B183" i="1" l="1"/>
  <c r="H178" i="3"/>
  <c r="C183" i="1"/>
  <c r="M179" i="3" s="1"/>
  <c r="N179" i="3" s="1"/>
  <c r="E183" i="1"/>
  <c r="B99" i="2"/>
  <c r="P95" i="3"/>
  <c r="Q95" i="3" s="1"/>
  <c r="H179" i="3" l="1"/>
  <c r="B184" i="1"/>
  <c r="C184" i="1"/>
  <c r="M180" i="3" s="1"/>
  <c r="N180" i="3" s="1"/>
  <c r="E184" i="1"/>
  <c r="B179" i="3"/>
  <c r="C179" i="3" s="1"/>
  <c r="D183" i="1"/>
  <c r="E95" i="3"/>
  <c r="F95" i="3" s="1"/>
  <c r="E99" i="2"/>
  <c r="R95" i="3"/>
  <c r="C185" i="1" l="1"/>
  <c r="M181" i="3" s="1"/>
  <c r="N181" i="3" s="1"/>
  <c r="B185" i="1"/>
  <c r="E185" i="1" s="1"/>
  <c r="H180" i="3"/>
  <c r="B180" i="3"/>
  <c r="C180" i="3" s="1"/>
  <c r="D184" i="1"/>
  <c r="D100" i="2"/>
  <c r="I95" i="3"/>
  <c r="J95" i="3" s="1"/>
  <c r="C100" i="2"/>
  <c r="G95" i="3"/>
  <c r="B186" i="1" l="1"/>
  <c r="H181" i="3"/>
  <c r="C186" i="1"/>
  <c r="M182" i="3" s="1"/>
  <c r="N182" i="3" s="1"/>
  <c r="B181" i="3"/>
  <c r="C181" i="3" s="1"/>
  <c r="D185" i="1"/>
  <c r="B100" i="2"/>
  <c r="P96" i="3"/>
  <c r="Q96" i="3" s="1"/>
  <c r="D186" i="1" l="1"/>
  <c r="E186" i="1"/>
  <c r="B182" i="3"/>
  <c r="C182" i="3" s="1"/>
  <c r="R96" i="3"/>
  <c r="E96" i="3"/>
  <c r="F96" i="3" s="1"/>
  <c r="E100" i="2"/>
  <c r="C187" i="1" l="1"/>
  <c r="M183" i="3" s="1"/>
  <c r="N183" i="3" s="1"/>
  <c r="B187" i="1"/>
  <c r="H182" i="3"/>
  <c r="D101" i="2"/>
  <c r="I96" i="3"/>
  <c r="J96" i="3" s="1"/>
  <c r="C101" i="2"/>
  <c r="G96" i="3"/>
  <c r="D187" i="1" l="1"/>
  <c r="B183" i="3"/>
  <c r="C183" i="3" s="1"/>
  <c r="E187" i="1"/>
  <c r="B101" i="2"/>
  <c r="P97" i="3"/>
  <c r="Q97" i="3" s="1"/>
  <c r="B188" i="1" l="1"/>
  <c r="E188" i="1" s="1"/>
  <c r="C188" i="1"/>
  <c r="M184" i="3" s="1"/>
  <c r="N184" i="3" s="1"/>
  <c r="H183" i="3"/>
  <c r="E97" i="3"/>
  <c r="F97" i="3" s="1"/>
  <c r="E101" i="2"/>
  <c r="R97" i="3"/>
  <c r="C189" i="1" l="1"/>
  <c r="M185" i="3" s="1"/>
  <c r="N185" i="3" s="1"/>
  <c r="H184" i="3"/>
  <c r="B189" i="1"/>
  <c r="E189" i="1" s="1"/>
  <c r="D188" i="1"/>
  <c r="B184" i="3"/>
  <c r="C184" i="3" s="1"/>
  <c r="D102" i="2"/>
  <c r="I97" i="3"/>
  <c r="J97" i="3" s="1"/>
  <c r="C102" i="2"/>
  <c r="G97" i="3"/>
  <c r="H185" i="3" l="1"/>
  <c r="C190" i="1"/>
  <c r="M186" i="3" s="1"/>
  <c r="N186" i="3" s="1"/>
  <c r="B190" i="1"/>
  <c r="B185" i="3"/>
  <c r="C185" i="3" s="1"/>
  <c r="D189" i="1"/>
  <c r="B102" i="2"/>
  <c r="P98" i="3"/>
  <c r="Q98" i="3" s="1"/>
  <c r="B186" i="3" l="1"/>
  <c r="C186" i="3" s="1"/>
  <c r="E190" i="1"/>
  <c r="D190" i="1"/>
  <c r="R98" i="3"/>
  <c r="E98" i="3"/>
  <c r="F98" i="3" s="1"/>
  <c r="E102" i="2"/>
  <c r="C191" i="1" l="1"/>
  <c r="M187" i="3" s="1"/>
  <c r="N187" i="3" s="1"/>
  <c r="B191" i="1"/>
  <c r="H186" i="3"/>
  <c r="G98" i="3"/>
  <c r="D103" i="2"/>
  <c r="I98" i="3"/>
  <c r="J98" i="3" s="1"/>
  <c r="C103" i="2"/>
  <c r="D191" i="1" l="1"/>
  <c r="E191" i="1"/>
  <c r="B187" i="3"/>
  <c r="C187" i="3" s="1"/>
  <c r="B103" i="2"/>
  <c r="P99" i="3"/>
  <c r="Q99" i="3" s="1"/>
  <c r="C192" i="1" l="1"/>
  <c r="M188" i="3" s="1"/>
  <c r="N188" i="3" s="1"/>
  <c r="B192" i="1"/>
  <c r="H187" i="3"/>
  <c r="R99" i="3"/>
  <c r="E99" i="3"/>
  <c r="F99" i="3" s="1"/>
  <c r="E103" i="2"/>
  <c r="E192" i="1" l="1"/>
  <c r="B188" i="3"/>
  <c r="C188" i="3" s="1"/>
  <c r="D192" i="1"/>
  <c r="D104" i="2"/>
  <c r="I99" i="3"/>
  <c r="J99" i="3" s="1"/>
  <c r="C104" i="2"/>
  <c r="G99" i="3"/>
  <c r="H188" i="3" l="1"/>
  <c r="C193" i="1"/>
  <c r="M189" i="3" s="1"/>
  <c r="N189" i="3" s="1"/>
  <c r="B193" i="1"/>
  <c r="B104" i="2"/>
  <c r="P100" i="3"/>
  <c r="Q100" i="3" s="1"/>
  <c r="B189" i="3" l="1"/>
  <c r="C189" i="3" s="1"/>
  <c r="D193" i="1"/>
  <c r="E193" i="1"/>
  <c r="R100" i="3"/>
  <c r="E100" i="3"/>
  <c r="F100" i="3" s="1"/>
  <c r="E104" i="2"/>
  <c r="H189" i="3" l="1"/>
  <c r="C194" i="1"/>
  <c r="M190" i="3" s="1"/>
  <c r="N190" i="3" s="1"/>
  <c r="B194" i="1"/>
  <c r="D105" i="2"/>
  <c r="I100" i="3"/>
  <c r="J100" i="3" s="1"/>
  <c r="C105" i="2"/>
  <c r="G100" i="3"/>
  <c r="E194" i="1" l="1"/>
  <c r="D194" i="1"/>
  <c r="B190" i="3"/>
  <c r="C190" i="3" s="1"/>
  <c r="B105" i="2"/>
  <c r="P101" i="3"/>
  <c r="Q101" i="3" s="1"/>
  <c r="C195" i="1" l="1"/>
  <c r="M191" i="3" s="1"/>
  <c r="N191" i="3" s="1"/>
  <c r="B195" i="1"/>
  <c r="E195" i="1" s="1"/>
  <c r="H190" i="3"/>
  <c r="E101" i="3"/>
  <c r="F101" i="3" s="1"/>
  <c r="E105" i="2"/>
  <c r="R101" i="3"/>
  <c r="B191" i="3" l="1"/>
  <c r="C191" i="3" s="1"/>
  <c r="D195" i="1"/>
  <c r="C196" i="1"/>
  <c r="M192" i="3" s="1"/>
  <c r="N192" i="3" s="1"/>
  <c r="H191" i="3"/>
  <c r="B196" i="1"/>
  <c r="D106" i="2"/>
  <c r="I101" i="3"/>
  <c r="J101" i="3" s="1"/>
  <c r="C106" i="2"/>
  <c r="G101" i="3"/>
  <c r="E196" i="1" l="1"/>
  <c r="D196" i="1"/>
  <c r="B192" i="3"/>
  <c r="C192" i="3" s="1"/>
  <c r="B106" i="2"/>
  <c r="P102" i="3"/>
  <c r="Q102" i="3" s="1"/>
  <c r="H192" i="3" l="1"/>
  <c r="B197" i="1"/>
  <c r="C197" i="1"/>
  <c r="M193" i="3" s="1"/>
  <c r="N193" i="3" s="1"/>
  <c r="E102" i="3"/>
  <c r="F102" i="3" s="1"/>
  <c r="E106" i="2"/>
  <c r="R102" i="3"/>
  <c r="D197" i="1" l="1"/>
  <c r="B193" i="3"/>
  <c r="C193" i="3" s="1"/>
  <c r="E197" i="1"/>
  <c r="D107" i="2"/>
  <c r="I102" i="3"/>
  <c r="J102" i="3" s="1"/>
  <c r="C107" i="2"/>
  <c r="G102" i="3"/>
  <c r="C198" i="1" l="1"/>
  <c r="M194" i="3" s="1"/>
  <c r="N194" i="3" s="1"/>
  <c r="B198" i="1"/>
  <c r="E198" i="1" s="1"/>
  <c r="H193" i="3"/>
  <c r="B107" i="2"/>
  <c r="P103" i="3"/>
  <c r="Q103" i="3" s="1"/>
  <c r="B199" i="1" l="1"/>
  <c r="E199" i="1" s="1"/>
  <c r="H194" i="3"/>
  <c r="C199" i="1"/>
  <c r="M195" i="3" s="1"/>
  <c r="N195" i="3" s="1"/>
  <c r="D198" i="1"/>
  <c r="B194" i="3"/>
  <c r="C194" i="3" s="1"/>
  <c r="E103" i="3"/>
  <c r="F103" i="3" s="1"/>
  <c r="E107" i="2"/>
  <c r="R103" i="3"/>
  <c r="B200" i="1" l="1"/>
  <c r="H195" i="3"/>
  <c r="E200" i="1"/>
  <c r="C200" i="1"/>
  <c r="M196" i="3" s="1"/>
  <c r="N196" i="3" s="1"/>
  <c r="D199" i="1"/>
  <c r="B195" i="3"/>
  <c r="C195" i="3" s="1"/>
  <c r="D108" i="2"/>
  <c r="I103" i="3"/>
  <c r="J103" i="3" s="1"/>
  <c r="C108" i="2"/>
  <c r="G103" i="3"/>
  <c r="H196" i="3" l="1"/>
  <c r="C201" i="1"/>
  <c r="M197" i="3" s="1"/>
  <c r="N197" i="3" s="1"/>
  <c r="B201" i="1"/>
  <c r="E201" i="1" s="1"/>
  <c r="B196" i="3"/>
  <c r="C196" i="3" s="1"/>
  <c r="D200" i="1"/>
  <c r="B108" i="2"/>
  <c r="P104" i="3"/>
  <c r="Q104" i="3" s="1"/>
  <c r="H197" i="3" l="1"/>
  <c r="C202" i="1"/>
  <c r="M198" i="3" s="1"/>
  <c r="N198" i="3" s="1"/>
  <c r="B202" i="1"/>
  <c r="D201" i="1"/>
  <c r="B197" i="3"/>
  <c r="C197" i="3" s="1"/>
  <c r="R104" i="3"/>
  <c r="E104" i="3"/>
  <c r="F104" i="3" s="1"/>
  <c r="E108" i="2"/>
  <c r="E202" i="1" l="1"/>
  <c r="B198" i="3"/>
  <c r="C198" i="3" s="1"/>
  <c r="D202" i="1"/>
  <c r="D109" i="2"/>
  <c r="I104" i="3"/>
  <c r="J104" i="3" s="1"/>
  <c r="C109" i="2"/>
  <c r="G104" i="3"/>
  <c r="H198" i="3" l="1"/>
  <c r="C203" i="1"/>
  <c r="M199" i="3" s="1"/>
  <c r="N199" i="3" s="1"/>
  <c r="B203" i="1"/>
  <c r="E203" i="1" s="1"/>
  <c r="B109" i="2"/>
  <c r="P105" i="3"/>
  <c r="Q105" i="3" s="1"/>
  <c r="B204" i="1" l="1"/>
  <c r="E204" i="1" s="1"/>
  <c r="H199" i="3"/>
  <c r="C204" i="1"/>
  <c r="M200" i="3" s="1"/>
  <c r="N200" i="3" s="1"/>
  <c r="B199" i="3"/>
  <c r="C199" i="3" s="1"/>
  <c r="D203" i="1"/>
  <c r="R105" i="3"/>
  <c r="E105" i="3"/>
  <c r="F105" i="3" s="1"/>
  <c r="E109" i="2"/>
  <c r="C205" i="1" l="1"/>
  <c r="M201" i="3" s="1"/>
  <c r="N201" i="3" s="1"/>
  <c r="B205" i="1"/>
  <c r="E205" i="1" s="1"/>
  <c r="H200" i="3"/>
  <c r="B200" i="3"/>
  <c r="C200" i="3" s="1"/>
  <c r="D204" i="1"/>
  <c r="D110" i="2"/>
  <c r="I105" i="3"/>
  <c r="J105" i="3" s="1"/>
  <c r="C110" i="2"/>
  <c r="G105" i="3"/>
  <c r="H201" i="3" l="1"/>
  <c r="B206" i="1"/>
  <c r="C206" i="1"/>
  <c r="M202" i="3" s="1"/>
  <c r="N202" i="3" s="1"/>
  <c r="E206" i="1"/>
  <c r="B201" i="3"/>
  <c r="C201" i="3" s="1"/>
  <c r="D205" i="1"/>
  <c r="B110" i="2"/>
  <c r="P106" i="3"/>
  <c r="Q106" i="3" s="1"/>
  <c r="H202" i="3" l="1"/>
  <c r="B207" i="1"/>
  <c r="C207" i="1"/>
  <c r="M203" i="3" s="1"/>
  <c r="N203" i="3" s="1"/>
  <c r="B202" i="3"/>
  <c r="C202" i="3" s="1"/>
  <c r="D206" i="1"/>
  <c r="E106" i="3"/>
  <c r="F106" i="3" s="1"/>
  <c r="E110" i="2"/>
  <c r="R106" i="3"/>
  <c r="B203" i="3" l="1"/>
  <c r="C203" i="3" s="1"/>
  <c r="E207" i="1"/>
  <c r="D207" i="1"/>
  <c r="D111" i="2"/>
  <c r="I106" i="3"/>
  <c r="J106" i="3" s="1"/>
  <c r="C111" i="2"/>
  <c r="G106" i="3"/>
  <c r="H203" i="3" l="1"/>
  <c r="B208" i="1"/>
  <c r="C208" i="1"/>
  <c r="M204" i="3" s="1"/>
  <c r="N204" i="3" s="1"/>
  <c r="B111" i="2"/>
  <c r="P107" i="3"/>
  <c r="Q107" i="3" s="1"/>
  <c r="D208" i="1" l="1"/>
  <c r="E208" i="1"/>
  <c r="B204" i="3"/>
  <c r="C204" i="3" s="1"/>
  <c r="R107" i="3"/>
  <c r="E107" i="3"/>
  <c r="F107" i="3" s="1"/>
  <c r="E111" i="2"/>
  <c r="B209" i="1" l="1"/>
  <c r="H204" i="3"/>
  <c r="C209" i="1"/>
  <c r="M205" i="3" s="1"/>
  <c r="N205" i="3" s="1"/>
  <c r="D112" i="2"/>
  <c r="I107" i="3"/>
  <c r="J107" i="3" s="1"/>
  <c r="C112" i="2"/>
  <c r="G107" i="3"/>
  <c r="D209" i="1" l="1"/>
  <c r="E209" i="1"/>
  <c r="B205" i="3"/>
  <c r="C205" i="3" s="1"/>
  <c r="B112" i="2"/>
  <c r="P108" i="3"/>
  <c r="Q108" i="3" s="1"/>
  <c r="H205" i="3" l="1"/>
  <c r="B210" i="1"/>
  <c r="C210" i="1"/>
  <c r="M206" i="3" s="1"/>
  <c r="N206" i="3" s="1"/>
  <c r="R108" i="3"/>
  <c r="E108" i="3"/>
  <c r="F108" i="3" s="1"/>
  <c r="E112" i="2"/>
  <c r="D210" i="1" l="1"/>
  <c r="B206" i="3"/>
  <c r="C206" i="3" s="1"/>
  <c r="E210" i="1"/>
  <c r="D113" i="2"/>
  <c r="I108" i="3"/>
  <c r="J108" i="3" s="1"/>
  <c r="C113" i="2"/>
  <c r="G108" i="3"/>
  <c r="B211" i="1" l="1"/>
  <c r="E211" i="1" s="1"/>
  <c r="C211" i="1"/>
  <c r="M207" i="3" s="1"/>
  <c r="N207" i="3" s="1"/>
  <c r="H206" i="3"/>
  <c r="B113" i="2"/>
  <c r="P109" i="3"/>
  <c r="Q109" i="3" s="1"/>
  <c r="B212" i="1" l="1"/>
  <c r="C212" i="1"/>
  <c r="M208" i="3" s="1"/>
  <c r="N208" i="3" s="1"/>
  <c r="H207" i="3"/>
  <c r="D211" i="1"/>
  <c r="B207" i="3"/>
  <c r="C207" i="3" s="1"/>
  <c r="E109" i="3"/>
  <c r="F109" i="3" s="1"/>
  <c r="E113" i="2"/>
  <c r="R109" i="3"/>
  <c r="E212" i="1" l="1"/>
  <c r="B208" i="3"/>
  <c r="C208" i="3" s="1"/>
  <c r="D212" i="1"/>
  <c r="D114" i="2"/>
  <c r="I109" i="3"/>
  <c r="J109" i="3" s="1"/>
  <c r="C114" i="2"/>
  <c r="G109" i="3"/>
  <c r="C213" i="1" l="1"/>
  <c r="M209" i="3" s="1"/>
  <c r="N209" i="3" s="1"/>
  <c r="H208" i="3"/>
  <c r="B213" i="1"/>
  <c r="B114" i="2"/>
  <c r="P110" i="3"/>
  <c r="Q110" i="3" s="1"/>
  <c r="E213" i="1" l="1"/>
  <c r="B209" i="3"/>
  <c r="C209" i="3" s="1"/>
  <c r="D213" i="1"/>
  <c r="E110" i="3"/>
  <c r="F110" i="3" s="1"/>
  <c r="E114" i="2"/>
  <c r="R110" i="3"/>
  <c r="B214" i="1" l="1"/>
  <c r="E214" i="1" s="1"/>
  <c r="H209" i="3"/>
  <c r="C214" i="1"/>
  <c r="M210" i="3" s="1"/>
  <c r="N210" i="3" s="1"/>
  <c r="D115" i="2"/>
  <c r="I110" i="3"/>
  <c r="J110" i="3" s="1"/>
  <c r="C115" i="2"/>
  <c r="G110" i="3"/>
  <c r="C215" i="1" l="1"/>
  <c r="M211" i="3" s="1"/>
  <c r="N211" i="3" s="1"/>
  <c r="B215" i="1"/>
  <c r="H210" i="3"/>
  <c r="D214" i="1"/>
  <c r="B210" i="3"/>
  <c r="C210" i="3" s="1"/>
  <c r="B115" i="2"/>
  <c r="P111" i="3"/>
  <c r="Q111" i="3" s="1"/>
  <c r="B211" i="3" l="1"/>
  <c r="C211" i="3" s="1"/>
  <c r="D215" i="1"/>
  <c r="E215" i="1"/>
  <c r="R111" i="3"/>
  <c r="E111" i="3"/>
  <c r="F111" i="3" s="1"/>
  <c r="E115" i="2"/>
  <c r="H211" i="3" l="1"/>
  <c r="C216" i="1"/>
  <c r="M212" i="3" s="1"/>
  <c r="N212" i="3" s="1"/>
  <c r="B216" i="1"/>
  <c r="D116" i="2"/>
  <c r="I111" i="3"/>
  <c r="J111" i="3" s="1"/>
  <c r="C116" i="2"/>
  <c r="G111" i="3"/>
  <c r="D216" i="1" l="1"/>
  <c r="B212" i="3"/>
  <c r="C212" i="3" s="1"/>
  <c r="E216" i="1"/>
  <c r="B116" i="2"/>
  <c r="P112" i="3"/>
  <c r="Q112" i="3" s="1"/>
  <c r="B217" i="1" l="1"/>
  <c r="E217" i="1" s="1"/>
  <c r="C217" i="1"/>
  <c r="M213" i="3" s="1"/>
  <c r="N213" i="3" s="1"/>
  <c r="H212" i="3"/>
  <c r="R112" i="3"/>
  <c r="E112" i="3"/>
  <c r="F112" i="3" s="1"/>
  <c r="E116" i="2"/>
  <c r="B218" i="1" l="1"/>
  <c r="E218" i="1" s="1"/>
  <c r="C218" i="1"/>
  <c r="M214" i="3" s="1"/>
  <c r="N214" i="3" s="1"/>
  <c r="H213" i="3"/>
  <c r="B213" i="3"/>
  <c r="C213" i="3" s="1"/>
  <c r="D217" i="1"/>
  <c r="D117" i="2"/>
  <c r="I112" i="3"/>
  <c r="J112" i="3" s="1"/>
  <c r="C117" i="2"/>
  <c r="G112" i="3"/>
  <c r="H214" i="3" l="1"/>
  <c r="B219" i="1"/>
  <c r="C219" i="1"/>
  <c r="M215" i="3" s="1"/>
  <c r="N215" i="3" s="1"/>
  <c r="E219" i="1"/>
  <c r="B214" i="3"/>
  <c r="C214" i="3" s="1"/>
  <c r="D218" i="1"/>
  <c r="B117" i="2"/>
  <c r="P113" i="3"/>
  <c r="Q113" i="3" s="1"/>
  <c r="C220" i="1" l="1"/>
  <c r="M216" i="3" s="1"/>
  <c r="N216" i="3" s="1"/>
  <c r="B220" i="1"/>
  <c r="H215" i="3"/>
  <c r="D219" i="1"/>
  <c r="B215" i="3"/>
  <c r="C215" i="3" s="1"/>
  <c r="R113" i="3"/>
  <c r="E113" i="3"/>
  <c r="F113" i="3" s="1"/>
  <c r="E117" i="2"/>
  <c r="D220" i="1" l="1"/>
  <c r="B216" i="3"/>
  <c r="C216" i="3" s="1"/>
  <c r="E220" i="1"/>
  <c r="D118" i="2"/>
  <c r="I113" i="3"/>
  <c r="J113" i="3" s="1"/>
  <c r="C118" i="2"/>
  <c r="G113" i="3"/>
  <c r="B221" i="1" l="1"/>
  <c r="E221" i="1" s="1"/>
  <c r="C221" i="1"/>
  <c r="M217" i="3" s="1"/>
  <c r="N217" i="3" s="1"/>
  <c r="H216" i="3"/>
  <c r="B118" i="2"/>
  <c r="P114" i="3"/>
  <c r="Q114" i="3" s="1"/>
  <c r="C222" i="1" l="1"/>
  <c r="M218" i="3" s="1"/>
  <c r="N218" i="3" s="1"/>
  <c r="B222" i="1"/>
  <c r="H217" i="3"/>
  <c r="B217" i="3"/>
  <c r="C217" i="3" s="1"/>
  <c r="D221" i="1"/>
  <c r="E114" i="3"/>
  <c r="F114" i="3" s="1"/>
  <c r="E118" i="2"/>
  <c r="R114" i="3"/>
  <c r="B218" i="3" l="1"/>
  <c r="C218" i="3" s="1"/>
  <c r="D222" i="1"/>
  <c r="E222" i="1"/>
  <c r="D119" i="2"/>
  <c r="I114" i="3"/>
  <c r="J114" i="3" s="1"/>
  <c r="C119" i="2"/>
  <c r="G114" i="3"/>
  <c r="B223" i="1" l="1"/>
  <c r="C223" i="1"/>
  <c r="M219" i="3" s="1"/>
  <c r="N219" i="3" s="1"/>
  <c r="H218" i="3"/>
  <c r="E223" i="1"/>
  <c r="B119" i="2"/>
  <c r="P115" i="3"/>
  <c r="Q115" i="3" s="1"/>
  <c r="B224" i="1" l="1"/>
  <c r="H219" i="3"/>
  <c r="E224" i="1"/>
  <c r="C224" i="1"/>
  <c r="M220" i="3" s="1"/>
  <c r="N220" i="3" s="1"/>
  <c r="D223" i="1"/>
  <c r="B219" i="3"/>
  <c r="C219" i="3" s="1"/>
  <c r="E115" i="3"/>
  <c r="F115" i="3" s="1"/>
  <c r="E119" i="2"/>
  <c r="R115" i="3"/>
  <c r="B225" i="1" l="1"/>
  <c r="E225" i="1" s="1"/>
  <c r="C225" i="1"/>
  <c r="M221" i="3" s="1"/>
  <c r="N221" i="3" s="1"/>
  <c r="H220" i="3"/>
  <c r="D224" i="1"/>
  <c r="B220" i="3"/>
  <c r="C220" i="3" s="1"/>
  <c r="D120" i="2"/>
  <c r="I115" i="3"/>
  <c r="J115" i="3" s="1"/>
  <c r="C120" i="2"/>
  <c r="G115" i="3"/>
  <c r="B226" i="1" l="1"/>
  <c r="H221" i="3"/>
  <c r="C226" i="1"/>
  <c r="M222" i="3" s="1"/>
  <c r="N222" i="3" s="1"/>
  <c r="B221" i="3"/>
  <c r="C221" i="3" s="1"/>
  <c r="D225" i="1"/>
  <c r="B120" i="2"/>
  <c r="P116" i="3"/>
  <c r="Q116" i="3" s="1"/>
  <c r="B222" i="3" l="1"/>
  <c r="C222" i="3" s="1"/>
  <c r="D226" i="1"/>
  <c r="E226" i="1"/>
  <c r="E116" i="3"/>
  <c r="F116" i="3" s="1"/>
  <c r="E120" i="2"/>
  <c r="R116" i="3"/>
  <c r="B227" i="1" l="1"/>
  <c r="C227" i="1"/>
  <c r="M223" i="3" s="1"/>
  <c r="N223" i="3" s="1"/>
  <c r="H222" i="3"/>
  <c r="D121" i="2"/>
  <c r="I116" i="3"/>
  <c r="J116" i="3" s="1"/>
  <c r="C121" i="2"/>
  <c r="G116" i="3"/>
  <c r="D227" i="1" l="1"/>
  <c r="E227" i="1"/>
  <c r="B223" i="3"/>
  <c r="C223" i="3" s="1"/>
  <c r="B121" i="2"/>
  <c r="P117" i="3"/>
  <c r="Q117" i="3" s="1"/>
  <c r="B228" i="1" l="1"/>
  <c r="E228" i="1"/>
  <c r="H223" i="3"/>
  <c r="C228" i="1"/>
  <c r="M224" i="3" s="1"/>
  <c r="N224" i="3" s="1"/>
  <c r="R117" i="3"/>
  <c r="E117" i="3"/>
  <c r="F117" i="3" s="1"/>
  <c r="E121" i="2"/>
  <c r="H224" i="3" l="1"/>
  <c r="B229" i="1"/>
  <c r="C229" i="1"/>
  <c r="M225" i="3" s="1"/>
  <c r="N225" i="3" s="1"/>
  <c r="B224" i="3"/>
  <c r="C224" i="3" s="1"/>
  <c r="D228" i="1"/>
  <c r="D122" i="2"/>
  <c r="I117" i="3"/>
  <c r="J117" i="3" s="1"/>
  <c r="C122" i="2"/>
  <c r="G117" i="3"/>
  <c r="E229" i="1" l="1"/>
  <c r="B225" i="3"/>
  <c r="C225" i="3" s="1"/>
  <c r="D229" i="1"/>
  <c r="B122" i="2"/>
  <c r="P118" i="3"/>
  <c r="Q118" i="3" s="1"/>
  <c r="B230" i="1" l="1"/>
  <c r="H225" i="3"/>
  <c r="C230" i="1"/>
  <c r="M226" i="3" s="1"/>
  <c r="N226" i="3" s="1"/>
  <c r="R118" i="3"/>
  <c r="E118" i="3"/>
  <c r="F118" i="3" s="1"/>
  <c r="E122" i="2"/>
  <c r="B226" i="3" l="1"/>
  <c r="C226" i="3" s="1"/>
  <c r="D230" i="1"/>
  <c r="E230" i="1"/>
  <c r="G118" i="3"/>
  <c r="D123" i="2"/>
  <c r="I118" i="3"/>
  <c r="J118" i="3" s="1"/>
  <c r="C123" i="2"/>
  <c r="C231" i="1" l="1"/>
  <c r="M227" i="3" s="1"/>
  <c r="N227" i="3" s="1"/>
  <c r="H226" i="3"/>
  <c r="B231" i="1"/>
  <c r="B123" i="2"/>
  <c r="P119" i="3"/>
  <c r="Q119" i="3" s="1"/>
  <c r="E231" i="1" l="1"/>
  <c r="D231" i="1"/>
  <c r="B227" i="3"/>
  <c r="C227" i="3" s="1"/>
  <c r="R119" i="3"/>
  <c r="E119" i="3"/>
  <c r="F119" i="3" s="1"/>
  <c r="E123" i="2"/>
  <c r="C232" i="1" l="1"/>
  <c r="M228" i="3" s="1"/>
  <c r="N228" i="3" s="1"/>
  <c r="B232" i="1"/>
  <c r="E232" i="1" s="1"/>
  <c r="H227" i="3"/>
  <c r="D124" i="2"/>
  <c r="I119" i="3"/>
  <c r="J119" i="3" s="1"/>
  <c r="C124" i="2"/>
  <c r="G119" i="3"/>
  <c r="B228" i="3" l="1"/>
  <c r="C228" i="3" s="1"/>
  <c r="D232" i="1"/>
  <c r="C233" i="1"/>
  <c r="M229" i="3" s="1"/>
  <c r="N229" i="3" s="1"/>
  <c r="H228" i="3"/>
  <c r="B233" i="1"/>
  <c r="B124" i="2"/>
  <c r="P120" i="3"/>
  <c r="Q120" i="3" s="1"/>
  <c r="E233" i="1" l="1"/>
  <c r="D233" i="1"/>
  <c r="B229" i="3"/>
  <c r="C229" i="3" s="1"/>
  <c r="E120" i="3"/>
  <c r="F120" i="3" s="1"/>
  <c r="E124" i="2"/>
  <c r="R120" i="3"/>
  <c r="H229" i="3" l="1"/>
  <c r="B234" i="1"/>
  <c r="C234" i="1"/>
  <c r="M230" i="3" s="1"/>
  <c r="N230" i="3" s="1"/>
  <c r="D125" i="2"/>
  <c r="I120" i="3"/>
  <c r="J120" i="3" s="1"/>
  <c r="C125" i="2"/>
  <c r="G120" i="3"/>
  <c r="E234" i="1" l="1"/>
  <c r="B230" i="3"/>
  <c r="C230" i="3" s="1"/>
  <c r="D234" i="1"/>
  <c r="B125" i="2"/>
  <c r="P121" i="3"/>
  <c r="Q121" i="3" s="1"/>
  <c r="B235" i="1" l="1"/>
  <c r="C235" i="1"/>
  <c r="M231" i="3" s="1"/>
  <c r="N231" i="3" s="1"/>
  <c r="H230" i="3"/>
  <c r="E235" i="1"/>
  <c r="R121" i="3"/>
  <c r="E121" i="3"/>
  <c r="F121" i="3" s="1"/>
  <c r="E125" i="2"/>
  <c r="C236" i="1" l="1"/>
  <c r="M232" i="3" s="1"/>
  <c r="N232" i="3" s="1"/>
  <c r="B236" i="1"/>
  <c r="H231" i="3"/>
  <c r="D235" i="1"/>
  <c r="B231" i="3"/>
  <c r="C231" i="3" s="1"/>
  <c r="D126" i="2"/>
  <c r="I121" i="3"/>
  <c r="J121" i="3" s="1"/>
  <c r="C126" i="2"/>
  <c r="G121" i="3"/>
  <c r="B232" i="3" l="1"/>
  <c r="C232" i="3" s="1"/>
  <c r="D236" i="1"/>
  <c r="E236" i="1"/>
  <c r="B126" i="2"/>
  <c r="P122" i="3"/>
  <c r="Q122" i="3" s="1"/>
  <c r="C237" i="1" l="1"/>
  <c r="M233" i="3" s="1"/>
  <c r="N233" i="3" s="1"/>
  <c r="H232" i="3"/>
  <c r="B237" i="1"/>
  <c r="R122" i="3"/>
  <c r="E122" i="3"/>
  <c r="F122" i="3" s="1"/>
  <c r="E126" i="2"/>
  <c r="E237" i="1" l="1"/>
  <c r="B233" i="3"/>
  <c r="C233" i="3" s="1"/>
  <c r="D237" i="1"/>
  <c r="D127" i="2"/>
  <c r="I122" i="3"/>
  <c r="J122" i="3" s="1"/>
  <c r="C127" i="2"/>
  <c r="G122" i="3"/>
  <c r="B238" i="1" l="1"/>
  <c r="H233" i="3"/>
  <c r="C238" i="1"/>
  <c r="M234" i="3" s="1"/>
  <c r="N234" i="3" s="1"/>
  <c r="E238" i="1"/>
  <c r="B127" i="2"/>
  <c r="P123" i="3"/>
  <c r="Q123" i="3" s="1"/>
  <c r="C239" i="1" l="1"/>
  <c r="M235" i="3" s="1"/>
  <c r="N235" i="3" s="1"/>
  <c r="H234" i="3"/>
  <c r="B239" i="1"/>
  <c r="E239" i="1" s="1"/>
  <c r="B234" i="3"/>
  <c r="C234" i="3" s="1"/>
  <c r="D238" i="1"/>
  <c r="E123" i="3"/>
  <c r="F123" i="3" s="1"/>
  <c r="E127" i="2"/>
  <c r="R123" i="3"/>
  <c r="D239" i="1" l="1"/>
  <c r="B235" i="3"/>
  <c r="C235" i="3" s="1"/>
  <c r="B240" i="1"/>
  <c r="C240" i="1"/>
  <c r="M236" i="3" s="1"/>
  <c r="N236" i="3" s="1"/>
  <c r="H235" i="3"/>
  <c r="E240" i="1"/>
  <c r="G123" i="3"/>
  <c r="D128" i="2"/>
  <c r="I123" i="3"/>
  <c r="J123" i="3" s="1"/>
  <c r="C128" i="2"/>
  <c r="C241" i="1" l="1"/>
  <c r="M237" i="3" s="1"/>
  <c r="N237" i="3" s="1"/>
  <c r="B241" i="1"/>
  <c r="E241" i="1" s="1"/>
  <c r="H236" i="3"/>
  <c r="B236" i="3"/>
  <c r="C236" i="3" s="1"/>
  <c r="D240" i="1"/>
  <c r="B128" i="2"/>
  <c r="P124" i="3"/>
  <c r="Q124" i="3" s="1"/>
  <c r="D241" i="1" l="1"/>
  <c r="B237" i="3"/>
  <c r="C237" i="3" s="1"/>
  <c r="B242" i="1"/>
  <c r="E242" i="1" s="1"/>
  <c r="C242" i="1"/>
  <c r="M238" i="3" s="1"/>
  <c r="N238" i="3" s="1"/>
  <c r="H237" i="3"/>
  <c r="R124" i="3"/>
  <c r="E124" i="3"/>
  <c r="F124" i="3" s="1"/>
  <c r="E128" i="2"/>
  <c r="H238" i="3" l="1"/>
  <c r="C243" i="1"/>
  <c r="M239" i="3" s="1"/>
  <c r="N239" i="3" s="1"/>
  <c r="B243" i="1"/>
  <c r="D242" i="1"/>
  <c r="B238" i="3"/>
  <c r="C238" i="3" s="1"/>
  <c r="D129" i="2"/>
  <c r="I124" i="3"/>
  <c r="J124" i="3" s="1"/>
  <c r="C129" i="2"/>
  <c r="G124" i="3"/>
  <c r="B239" i="3" l="1"/>
  <c r="C239" i="3" s="1"/>
  <c r="D243" i="1"/>
  <c r="E243" i="1"/>
  <c r="B129" i="2"/>
  <c r="P125" i="3"/>
  <c r="Q125" i="3" s="1"/>
  <c r="C244" i="1" l="1"/>
  <c r="M240" i="3" s="1"/>
  <c r="N240" i="3" s="1"/>
  <c r="H239" i="3"/>
  <c r="B244" i="1"/>
  <c r="E125" i="3"/>
  <c r="F125" i="3" s="1"/>
  <c r="E129" i="2"/>
  <c r="R125" i="3"/>
  <c r="E244" i="1" l="1"/>
  <c r="B240" i="3"/>
  <c r="C240" i="3" s="1"/>
  <c r="D244" i="1"/>
  <c r="G125" i="3"/>
  <c r="D130" i="2"/>
  <c r="I125" i="3"/>
  <c r="J125" i="3" s="1"/>
  <c r="C130" i="2"/>
  <c r="B245" i="1" l="1"/>
  <c r="E245" i="1" s="1"/>
  <c r="C245" i="1"/>
  <c r="M241" i="3" s="1"/>
  <c r="N241" i="3" s="1"/>
  <c r="H240" i="3"/>
  <c r="B130" i="2"/>
  <c r="P126" i="3"/>
  <c r="Q126" i="3" s="1"/>
  <c r="B246" i="1" l="1"/>
  <c r="C246" i="1"/>
  <c r="M242" i="3" s="1"/>
  <c r="N242" i="3" s="1"/>
  <c r="H241" i="3"/>
  <c r="D245" i="1"/>
  <c r="B241" i="3"/>
  <c r="C241" i="3" s="1"/>
  <c r="E126" i="3"/>
  <c r="F126" i="3" s="1"/>
  <c r="E130" i="2"/>
  <c r="R126" i="3"/>
  <c r="E246" i="1" l="1"/>
  <c r="B242" i="3"/>
  <c r="C242" i="3" s="1"/>
  <c r="D246" i="1"/>
  <c r="D131" i="2"/>
  <c r="I126" i="3"/>
  <c r="J126" i="3" s="1"/>
  <c r="C131" i="2"/>
  <c r="G126" i="3"/>
  <c r="B247" i="1" l="1"/>
  <c r="E247" i="1" s="1"/>
  <c r="H242" i="3"/>
  <c r="C247" i="1"/>
  <c r="M243" i="3" s="1"/>
  <c r="N243" i="3" s="1"/>
  <c r="B131" i="2"/>
  <c r="P127" i="3"/>
  <c r="Q127" i="3" s="1"/>
  <c r="C248" i="1" l="1"/>
  <c r="M244" i="3" s="1"/>
  <c r="N244" i="3" s="1"/>
  <c r="H243" i="3"/>
  <c r="B248" i="1"/>
  <c r="E248" i="1" s="1"/>
  <c r="B243" i="3"/>
  <c r="C243" i="3" s="1"/>
  <c r="D247" i="1"/>
  <c r="E127" i="3"/>
  <c r="F127" i="3" s="1"/>
  <c r="E131" i="2"/>
  <c r="R127" i="3"/>
  <c r="H244" i="3" l="1"/>
  <c r="B249" i="1"/>
  <c r="C249" i="1"/>
  <c r="M245" i="3" s="1"/>
  <c r="N245" i="3" s="1"/>
  <c r="E249" i="1"/>
  <c r="D248" i="1"/>
  <c r="B244" i="3"/>
  <c r="C244" i="3" s="1"/>
  <c r="G127" i="3"/>
  <c r="D132" i="2"/>
  <c r="I127" i="3"/>
  <c r="J127" i="3" s="1"/>
  <c r="C132" i="2"/>
  <c r="C250" i="1" l="1"/>
  <c r="M246" i="3" s="1"/>
  <c r="N246" i="3" s="1"/>
  <c r="H245" i="3"/>
  <c r="B250" i="1"/>
  <c r="B245" i="3"/>
  <c r="C245" i="3" s="1"/>
  <c r="D249" i="1"/>
  <c r="B132" i="2"/>
  <c r="P128" i="3"/>
  <c r="Q128" i="3" s="1"/>
  <c r="E250" i="1" l="1"/>
  <c r="D250" i="1"/>
  <c r="B246" i="3"/>
  <c r="C246" i="3" s="1"/>
  <c r="R128" i="3"/>
  <c r="E128" i="3"/>
  <c r="F128" i="3" s="1"/>
  <c r="E132" i="2"/>
  <c r="B251" i="1" l="1"/>
  <c r="E251" i="1" s="1"/>
  <c r="H246" i="3"/>
  <c r="C251" i="1"/>
  <c r="M247" i="3" s="1"/>
  <c r="N247" i="3" s="1"/>
  <c r="D133" i="2"/>
  <c r="I128" i="3"/>
  <c r="J128" i="3" s="1"/>
  <c r="C133" i="2"/>
  <c r="G128" i="3"/>
  <c r="B252" i="1" l="1"/>
  <c r="E252" i="1" s="1"/>
  <c r="C252" i="1"/>
  <c r="M248" i="3" s="1"/>
  <c r="N248" i="3" s="1"/>
  <c r="H247" i="3"/>
  <c r="B247" i="3"/>
  <c r="C247" i="3" s="1"/>
  <c r="D251" i="1"/>
  <c r="B133" i="2"/>
  <c r="P129" i="3"/>
  <c r="Q129" i="3" s="1"/>
  <c r="C253" i="1" l="1"/>
  <c r="M249" i="3" s="1"/>
  <c r="N249" i="3" s="1"/>
  <c r="B253" i="1"/>
  <c r="E253" i="1" s="1"/>
  <c r="H248" i="3"/>
  <c r="B248" i="3"/>
  <c r="C248" i="3" s="1"/>
  <c r="D252" i="1"/>
  <c r="R129" i="3"/>
  <c r="E129" i="3"/>
  <c r="F129" i="3" s="1"/>
  <c r="E133" i="2"/>
  <c r="B249" i="3" l="1"/>
  <c r="C249" i="3" s="1"/>
  <c r="D253" i="1"/>
  <c r="B254" i="1"/>
  <c r="H249" i="3"/>
  <c r="C254" i="1"/>
  <c r="M250" i="3" s="1"/>
  <c r="N250" i="3" s="1"/>
  <c r="G129" i="3"/>
  <c r="D134" i="2"/>
  <c r="I129" i="3"/>
  <c r="J129" i="3" s="1"/>
  <c r="C134" i="2"/>
  <c r="E254" i="1" l="1"/>
  <c r="B250" i="3"/>
  <c r="C250" i="3" s="1"/>
  <c r="D254" i="1"/>
  <c r="B134" i="2"/>
  <c r="P130" i="3"/>
  <c r="Q130" i="3" s="1"/>
  <c r="H250" i="3" l="1"/>
  <c r="C255" i="1"/>
  <c r="M251" i="3" s="1"/>
  <c r="N251" i="3" s="1"/>
  <c r="B255" i="1"/>
  <c r="R130" i="3"/>
  <c r="E130" i="3"/>
  <c r="F130" i="3" s="1"/>
  <c r="E134" i="2"/>
  <c r="B251" i="3" l="1"/>
  <c r="C251" i="3" s="1"/>
  <c r="D255" i="1"/>
  <c r="E255" i="1"/>
  <c r="D135" i="2"/>
  <c r="I130" i="3"/>
  <c r="J130" i="3" s="1"/>
  <c r="C135" i="2"/>
  <c r="G130" i="3"/>
  <c r="H251" i="3" l="1"/>
  <c r="B256" i="1"/>
  <c r="C256" i="1"/>
  <c r="M252" i="3" s="1"/>
  <c r="N252" i="3" s="1"/>
  <c r="B135" i="2"/>
  <c r="P131" i="3"/>
  <c r="Q131" i="3" s="1"/>
  <c r="B252" i="3" l="1"/>
  <c r="C252" i="3" s="1"/>
  <c r="D256" i="1"/>
  <c r="E256" i="1"/>
  <c r="R131" i="3"/>
  <c r="E131" i="3"/>
  <c r="F131" i="3" s="1"/>
  <c r="E135" i="2"/>
  <c r="C257" i="1" l="1"/>
  <c r="M253" i="3" s="1"/>
  <c r="N253" i="3" s="1"/>
  <c r="H252" i="3"/>
  <c r="B257" i="1"/>
  <c r="E257" i="1" s="1"/>
  <c r="D136" i="2"/>
  <c r="I131" i="3"/>
  <c r="J131" i="3" s="1"/>
  <c r="C136" i="2"/>
  <c r="G131" i="3"/>
  <c r="C258" i="1" l="1"/>
  <c r="M254" i="3" s="1"/>
  <c r="N254" i="3" s="1"/>
  <c r="H253" i="3"/>
  <c r="B258" i="1"/>
  <c r="E258" i="1" s="1"/>
  <c r="D257" i="1"/>
  <c r="B253" i="3"/>
  <c r="C253" i="3" s="1"/>
  <c r="B136" i="2"/>
  <c r="P132" i="3"/>
  <c r="Q132" i="3" s="1"/>
  <c r="B259" i="1" l="1"/>
  <c r="E259" i="1" s="1"/>
  <c r="H254" i="3"/>
  <c r="C259" i="1"/>
  <c r="M255" i="3" s="1"/>
  <c r="N255" i="3" s="1"/>
  <c r="D258" i="1"/>
  <c r="B254" i="3"/>
  <c r="C254" i="3" s="1"/>
  <c r="R132" i="3"/>
  <c r="E132" i="3"/>
  <c r="F132" i="3" s="1"/>
  <c r="E136" i="2"/>
  <c r="B260" i="1" l="1"/>
  <c r="H255" i="3"/>
  <c r="C260" i="1"/>
  <c r="M256" i="3" s="1"/>
  <c r="N256" i="3" s="1"/>
  <c r="D259" i="1"/>
  <c r="B255" i="3"/>
  <c r="C255" i="3" s="1"/>
  <c r="D137" i="2"/>
  <c r="I132" i="3"/>
  <c r="J132" i="3" s="1"/>
  <c r="C137" i="2"/>
  <c r="G132" i="3"/>
  <c r="B256" i="3" l="1"/>
  <c r="C256" i="3" s="1"/>
  <c r="D260" i="1"/>
  <c r="E260" i="1"/>
  <c r="B137" i="2"/>
  <c r="P133" i="3"/>
  <c r="Q133" i="3" s="1"/>
  <c r="C261" i="1" l="1"/>
  <c r="M257" i="3" s="1"/>
  <c r="N257" i="3" s="1"/>
  <c r="H256" i="3"/>
  <c r="B261" i="1"/>
  <c r="R133" i="3"/>
  <c r="E133" i="3"/>
  <c r="F133" i="3" s="1"/>
  <c r="E137" i="2"/>
  <c r="D261" i="1" l="1"/>
  <c r="B257" i="3"/>
  <c r="C257" i="3" s="1"/>
  <c r="E261" i="1"/>
  <c r="G133" i="3"/>
  <c r="D138" i="2"/>
  <c r="I133" i="3"/>
  <c r="J133" i="3" s="1"/>
  <c r="C138" i="2"/>
  <c r="H257" i="3" l="1"/>
  <c r="B262" i="1"/>
  <c r="C262" i="1"/>
  <c r="M258" i="3" s="1"/>
  <c r="N258" i="3" s="1"/>
  <c r="B138" i="2"/>
  <c r="P134" i="3"/>
  <c r="Q134" i="3" s="1"/>
  <c r="B258" i="3" l="1"/>
  <c r="C258" i="3" s="1"/>
  <c r="D262" i="1"/>
  <c r="E262" i="1"/>
  <c r="R134" i="3"/>
  <c r="E134" i="3"/>
  <c r="F134" i="3" s="1"/>
  <c r="E138" i="2"/>
  <c r="B263" i="1" l="1"/>
  <c r="H258" i="3"/>
  <c r="C263" i="1"/>
  <c r="M259" i="3" s="1"/>
  <c r="N259" i="3" s="1"/>
  <c r="D139" i="2"/>
  <c r="I134" i="3"/>
  <c r="J134" i="3" s="1"/>
  <c r="C139" i="2"/>
  <c r="G134" i="3"/>
  <c r="E263" i="1" l="1"/>
  <c r="B259" i="3"/>
  <c r="C259" i="3" s="1"/>
  <c r="D263" i="1"/>
  <c r="B139" i="2"/>
  <c r="P135" i="3"/>
  <c r="Q135" i="3" s="1"/>
  <c r="H259" i="3" l="1"/>
  <c r="B264" i="1"/>
  <c r="C264" i="1"/>
  <c r="M260" i="3" s="1"/>
  <c r="N260" i="3" s="1"/>
  <c r="E264" i="1"/>
  <c r="R135" i="3"/>
  <c r="E135" i="3"/>
  <c r="F135" i="3" s="1"/>
  <c r="E139" i="2"/>
  <c r="H260" i="3" l="1"/>
  <c r="B265" i="1"/>
  <c r="E265" i="1" s="1"/>
  <c r="C265" i="1"/>
  <c r="M261" i="3" s="1"/>
  <c r="N261" i="3" s="1"/>
  <c r="B260" i="3"/>
  <c r="C260" i="3" s="1"/>
  <c r="D264" i="1"/>
  <c r="D140" i="2"/>
  <c r="I135" i="3"/>
  <c r="J135" i="3" s="1"/>
  <c r="C140" i="2"/>
  <c r="G135" i="3"/>
  <c r="B266" i="1" l="1"/>
  <c r="C266" i="1"/>
  <c r="M262" i="3" s="1"/>
  <c r="N262" i="3" s="1"/>
  <c r="H261" i="3"/>
  <c r="E266" i="1"/>
  <c r="D265" i="1"/>
  <c r="B261" i="3"/>
  <c r="C261" i="3" s="1"/>
  <c r="B140" i="2"/>
  <c r="P136" i="3"/>
  <c r="Q136" i="3" s="1"/>
  <c r="B267" i="1" l="1"/>
  <c r="H262" i="3"/>
  <c r="C267" i="1"/>
  <c r="M263" i="3" s="1"/>
  <c r="N263" i="3" s="1"/>
  <c r="B262" i="3"/>
  <c r="C262" i="3" s="1"/>
  <c r="D266" i="1"/>
  <c r="R136" i="3"/>
  <c r="E136" i="3"/>
  <c r="F136" i="3" s="1"/>
  <c r="E140" i="2"/>
  <c r="B263" i="3" l="1"/>
  <c r="C263" i="3" s="1"/>
  <c r="D267" i="1"/>
  <c r="E267" i="1"/>
  <c r="D141" i="2"/>
  <c r="I136" i="3"/>
  <c r="J136" i="3" s="1"/>
  <c r="C141" i="2"/>
  <c r="G136" i="3"/>
  <c r="H263" i="3" l="1"/>
  <c r="B268" i="1"/>
  <c r="C268" i="1"/>
  <c r="M264" i="3" s="1"/>
  <c r="N264" i="3" s="1"/>
  <c r="E268" i="1"/>
  <c r="B141" i="2"/>
  <c r="P137" i="3"/>
  <c r="Q137" i="3" s="1"/>
  <c r="H264" i="3" l="1"/>
  <c r="B269" i="1"/>
  <c r="C269" i="1"/>
  <c r="M265" i="3" s="1"/>
  <c r="N265" i="3" s="1"/>
  <c r="B264" i="3"/>
  <c r="C264" i="3" s="1"/>
  <c r="D268" i="1"/>
  <c r="E137" i="3"/>
  <c r="F137" i="3" s="1"/>
  <c r="E141" i="2"/>
  <c r="R137" i="3"/>
  <c r="D269" i="1" l="1"/>
  <c r="B265" i="3"/>
  <c r="C265" i="3" s="1"/>
  <c r="E269" i="1"/>
  <c r="G137" i="3"/>
  <c r="D142" i="2"/>
  <c r="I137" i="3"/>
  <c r="J137" i="3" s="1"/>
  <c r="C142" i="2"/>
  <c r="H265" i="3" l="1"/>
  <c r="C270" i="1"/>
  <c r="M266" i="3" s="1"/>
  <c r="N266" i="3" s="1"/>
  <c r="B270" i="1"/>
  <c r="E270" i="1" s="1"/>
  <c r="B142" i="2"/>
  <c r="P138" i="3"/>
  <c r="Q138" i="3" s="1"/>
  <c r="C271" i="1" l="1"/>
  <c r="M267" i="3" s="1"/>
  <c r="N267" i="3" s="1"/>
  <c r="H266" i="3"/>
  <c r="B271" i="1"/>
  <c r="B266" i="3"/>
  <c r="C266" i="3" s="1"/>
  <c r="D270" i="1"/>
  <c r="R138" i="3"/>
  <c r="E138" i="3"/>
  <c r="F138" i="3" s="1"/>
  <c r="E142" i="2"/>
  <c r="B267" i="3" l="1"/>
  <c r="C267" i="3" s="1"/>
  <c r="D271" i="1"/>
  <c r="E271" i="1"/>
  <c r="D143" i="2"/>
  <c r="I138" i="3"/>
  <c r="J138" i="3" s="1"/>
  <c r="C143" i="2"/>
  <c r="G138" i="3"/>
  <c r="H267" i="3" l="1"/>
  <c r="B272" i="1"/>
  <c r="C272" i="1"/>
  <c r="M268" i="3" s="1"/>
  <c r="N268" i="3" s="1"/>
  <c r="E272" i="1"/>
  <c r="B143" i="2"/>
  <c r="P139" i="3"/>
  <c r="Q139" i="3" s="1"/>
  <c r="C273" i="1" l="1"/>
  <c r="M269" i="3" s="1"/>
  <c r="N269" i="3" s="1"/>
  <c r="B273" i="1"/>
  <c r="H268" i="3"/>
  <c r="B268" i="3"/>
  <c r="C268" i="3" s="1"/>
  <c r="D272" i="1"/>
  <c r="E139" i="3"/>
  <c r="F139" i="3" s="1"/>
  <c r="E143" i="2"/>
  <c r="R139" i="3"/>
  <c r="B269" i="3" l="1"/>
  <c r="C269" i="3" s="1"/>
  <c r="D273" i="1"/>
  <c r="E273" i="1"/>
  <c r="D144" i="2"/>
  <c r="I139" i="3"/>
  <c r="J139" i="3" s="1"/>
  <c r="C144" i="2"/>
  <c r="G139" i="3"/>
  <c r="B274" i="1" l="1"/>
  <c r="C274" i="1"/>
  <c r="M270" i="3" s="1"/>
  <c r="N270" i="3" s="1"/>
  <c r="H269" i="3"/>
  <c r="E274" i="1"/>
  <c r="B144" i="2"/>
  <c r="P140" i="3"/>
  <c r="Q140" i="3" s="1"/>
  <c r="H270" i="3" l="1"/>
  <c r="B275" i="1"/>
  <c r="C275" i="1"/>
  <c r="M271" i="3" s="1"/>
  <c r="N271" i="3" s="1"/>
  <c r="B270" i="3"/>
  <c r="C270" i="3" s="1"/>
  <c r="D274" i="1"/>
  <c r="R140" i="3"/>
  <c r="E140" i="3"/>
  <c r="F140" i="3" s="1"/>
  <c r="E144" i="2"/>
  <c r="E275" i="1" l="1"/>
  <c r="B271" i="3"/>
  <c r="C271" i="3" s="1"/>
  <c r="D275" i="1"/>
  <c r="D145" i="2"/>
  <c r="I140" i="3"/>
  <c r="J140" i="3" s="1"/>
  <c r="C145" i="2"/>
  <c r="G140" i="3"/>
  <c r="B276" i="1" l="1"/>
  <c r="E276" i="1" s="1"/>
  <c r="C276" i="1"/>
  <c r="M272" i="3" s="1"/>
  <c r="N272" i="3" s="1"/>
  <c r="H271" i="3"/>
  <c r="B145" i="2"/>
  <c r="P141" i="3"/>
  <c r="Q141" i="3" s="1"/>
  <c r="H272" i="3" l="1"/>
  <c r="C277" i="1"/>
  <c r="M273" i="3" s="1"/>
  <c r="N273" i="3" s="1"/>
  <c r="B277" i="1"/>
  <c r="E277" i="1" s="1"/>
  <c r="D276" i="1"/>
  <c r="B272" i="3"/>
  <c r="C272" i="3" s="1"/>
  <c r="E141" i="3"/>
  <c r="F141" i="3" s="1"/>
  <c r="E145" i="2"/>
  <c r="R141" i="3"/>
  <c r="C278" i="1" l="1"/>
  <c r="M274" i="3" s="1"/>
  <c r="N274" i="3" s="1"/>
  <c r="H273" i="3"/>
  <c r="B278" i="1"/>
  <c r="E278" i="1" s="1"/>
  <c r="D277" i="1"/>
  <c r="B273" i="3"/>
  <c r="C273" i="3" s="1"/>
  <c r="D146" i="2"/>
  <c r="I141" i="3"/>
  <c r="J141" i="3" s="1"/>
  <c r="C146" i="2"/>
  <c r="G141" i="3"/>
  <c r="D278" i="1" l="1"/>
  <c r="B274" i="3"/>
  <c r="C274" i="3" s="1"/>
  <c r="H274" i="3"/>
  <c r="B279" i="1"/>
  <c r="E279" i="1" s="1"/>
  <c r="C279" i="1"/>
  <c r="M275" i="3" s="1"/>
  <c r="N275" i="3" s="1"/>
  <c r="B146" i="2"/>
  <c r="P142" i="3"/>
  <c r="Q142" i="3" s="1"/>
  <c r="C280" i="1" l="1"/>
  <c r="M276" i="3" s="1"/>
  <c r="N276" i="3" s="1"/>
  <c r="B280" i="1"/>
  <c r="H275" i="3"/>
  <c r="D279" i="1"/>
  <c r="B275" i="3"/>
  <c r="C275" i="3" s="1"/>
  <c r="R142" i="3"/>
  <c r="E142" i="3"/>
  <c r="F142" i="3" s="1"/>
  <c r="E146" i="2"/>
  <c r="E280" i="1" l="1"/>
  <c r="B276" i="3"/>
  <c r="C276" i="3" s="1"/>
  <c r="D280" i="1"/>
  <c r="D147" i="2"/>
  <c r="I142" i="3"/>
  <c r="J142" i="3" s="1"/>
  <c r="C147" i="2"/>
  <c r="G142" i="3"/>
  <c r="C281" i="1" l="1"/>
  <c r="M277" i="3" s="1"/>
  <c r="N277" i="3" s="1"/>
  <c r="B281" i="1"/>
  <c r="H276" i="3"/>
  <c r="B147" i="2"/>
  <c r="P143" i="3"/>
  <c r="Q143" i="3" s="1"/>
  <c r="D281" i="1" l="1"/>
  <c r="B277" i="3"/>
  <c r="C277" i="3" s="1"/>
  <c r="E281" i="1"/>
  <c r="R143" i="3"/>
  <c r="E143" i="3"/>
  <c r="F143" i="3" s="1"/>
  <c r="E147" i="2"/>
  <c r="H277" i="3" l="1"/>
  <c r="C282" i="1"/>
  <c r="M278" i="3" s="1"/>
  <c r="N278" i="3" s="1"/>
  <c r="B282" i="1"/>
  <c r="E282" i="1" s="1"/>
  <c r="D148" i="2"/>
  <c r="I143" i="3"/>
  <c r="J143" i="3" s="1"/>
  <c r="C148" i="2"/>
  <c r="G143" i="3"/>
  <c r="H278" i="3" l="1"/>
  <c r="B283" i="1"/>
  <c r="C283" i="1"/>
  <c r="M279" i="3" s="1"/>
  <c r="N279" i="3" s="1"/>
  <c r="E283" i="1"/>
  <c r="B278" i="3"/>
  <c r="C278" i="3" s="1"/>
  <c r="D282" i="1"/>
  <c r="B148" i="2"/>
  <c r="P144" i="3"/>
  <c r="Q144" i="3" s="1"/>
  <c r="H279" i="3" l="1"/>
  <c r="C284" i="1"/>
  <c r="M280" i="3" s="1"/>
  <c r="N280" i="3" s="1"/>
  <c r="B284" i="1"/>
  <c r="E284" i="1" s="1"/>
  <c r="D283" i="1"/>
  <c r="B279" i="3"/>
  <c r="C279" i="3" s="1"/>
  <c r="E144" i="3"/>
  <c r="F144" i="3" s="1"/>
  <c r="E148" i="2"/>
  <c r="R144" i="3"/>
  <c r="H280" i="3" l="1"/>
  <c r="C285" i="1"/>
  <c r="M281" i="3" s="1"/>
  <c r="N281" i="3" s="1"/>
  <c r="B285" i="1"/>
  <c r="B280" i="3"/>
  <c r="C280" i="3" s="1"/>
  <c r="D284" i="1"/>
  <c r="D149" i="2"/>
  <c r="I144" i="3"/>
  <c r="J144" i="3" s="1"/>
  <c r="C149" i="2"/>
  <c r="G144" i="3"/>
  <c r="E285" i="1" l="1"/>
  <c r="D285" i="1"/>
  <c r="B281" i="3"/>
  <c r="C281" i="3" s="1"/>
  <c r="B149" i="2"/>
  <c r="P145" i="3"/>
  <c r="Q145" i="3" s="1"/>
  <c r="H281" i="3" l="1"/>
  <c r="B286" i="1"/>
  <c r="C286" i="1"/>
  <c r="M282" i="3" s="1"/>
  <c r="N282" i="3" s="1"/>
  <c r="E286" i="1"/>
  <c r="R145" i="3"/>
  <c r="E145" i="3"/>
  <c r="F145" i="3" s="1"/>
  <c r="E149" i="2"/>
  <c r="H282" i="3" l="1"/>
  <c r="C287" i="1"/>
  <c r="M283" i="3" s="1"/>
  <c r="N283" i="3" s="1"/>
  <c r="B287" i="1"/>
  <c r="D286" i="1"/>
  <c r="B282" i="3"/>
  <c r="C282" i="3" s="1"/>
  <c r="D150" i="2"/>
  <c r="I145" i="3"/>
  <c r="J145" i="3" s="1"/>
  <c r="C150" i="2"/>
  <c r="G145" i="3"/>
  <c r="D287" i="1" l="1"/>
  <c r="B283" i="3"/>
  <c r="C283" i="3" s="1"/>
  <c r="E287" i="1"/>
  <c r="B150" i="2"/>
  <c r="P146" i="3"/>
  <c r="Q146" i="3" s="1"/>
  <c r="H283" i="3" l="1"/>
  <c r="B288" i="1"/>
  <c r="C288" i="1"/>
  <c r="M284" i="3" s="1"/>
  <c r="N284" i="3" s="1"/>
  <c r="E146" i="3"/>
  <c r="F146" i="3" s="1"/>
  <c r="E150" i="2"/>
  <c r="R146" i="3"/>
  <c r="B284" i="3" l="1"/>
  <c r="C284" i="3" s="1"/>
  <c r="E288" i="1"/>
  <c r="D288" i="1"/>
  <c r="D151" i="2"/>
  <c r="I146" i="3"/>
  <c r="J146" i="3" s="1"/>
  <c r="C151" i="2"/>
  <c r="G146" i="3"/>
  <c r="C289" i="1" l="1"/>
  <c r="M285" i="3" s="1"/>
  <c r="N285" i="3" s="1"/>
  <c r="H284" i="3"/>
  <c r="B289" i="1"/>
  <c r="B151" i="2"/>
  <c r="P147" i="3"/>
  <c r="Q147" i="3" s="1"/>
  <c r="E289" i="1" l="1"/>
  <c r="B285" i="3"/>
  <c r="C285" i="3" s="1"/>
  <c r="D289" i="1"/>
  <c r="E147" i="3"/>
  <c r="F147" i="3" s="1"/>
  <c r="E151" i="2"/>
  <c r="R147" i="3"/>
  <c r="H285" i="3" l="1"/>
  <c r="B290" i="1"/>
  <c r="E290" i="1" s="1"/>
  <c r="C290" i="1"/>
  <c r="M286" i="3" s="1"/>
  <c r="N286" i="3" s="1"/>
  <c r="D152" i="2"/>
  <c r="I147" i="3"/>
  <c r="J147" i="3" s="1"/>
  <c r="C152" i="2"/>
  <c r="G147" i="3"/>
  <c r="H286" i="3" l="1"/>
  <c r="C291" i="1"/>
  <c r="M287" i="3" s="1"/>
  <c r="N287" i="3" s="1"/>
  <c r="B291" i="1"/>
  <c r="E291" i="1" s="1"/>
  <c r="B286" i="3"/>
  <c r="C286" i="3" s="1"/>
  <c r="D290" i="1"/>
  <c r="B152" i="2"/>
  <c r="P148" i="3"/>
  <c r="Q148" i="3" s="1"/>
  <c r="B292" i="1" l="1"/>
  <c r="E292" i="1" s="1"/>
  <c r="C292" i="1"/>
  <c r="M288" i="3" s="1"/>
  <c r="N288" i="3" s="1"/>
  <c r="H287" i="3"/>
  <c r="B287" i="3"/>
  <c r="C287" i="3" s="1"/>
  <c r="D291" i="1"/>
  <c r="R148" i="3"/>
  <c r="E148" i="3"/>
  <c r="F148" i="3" s="1"/>
  <c r="E152" i="2"/>
  <c r="B293" i="1" l="1"/>
  <c r="C293" i="1"/>
  <c r="M289" i="3" s="1"/>
  <c r="N289" i="3" s="1"/>
  <c r="H288" i="3"/>
  <c r="D292" i="1"/>
  <c r="B288" i="3"/>
  <c r="C288" i="3" s="1"/>
  <c r="D153" i="2"/>
  <c r="I148" i="3"/>
  <c r="J148" i="3" s="1"/>
  <c r="C153" i="2"/>
  <c r="G148" i="3"/>
  <c r="E293" i="1" l="1"/>
  <c r="D293" i="1"/>
  <c r="B289" i="3"/>
  <c r="C289" i="3" s="1"/>
  <c r="B153" i="2"/>
  <c r="P149" i="3"/>
  <c r="Q149" i="3" s="1"/>
  <c r="C294" i="1" l="1"/>
  <c r="M290" i="3" s="1"/>
  <c r="N290" i="3" s="1"/>
  <c r="H289" i="3"/>
  <c r="B294" i="1"/>
  <c r="R149" i="3"/>
  <c r="E149" i="3"/>
  <c r="F149" i="3" s="1"/>
  <c r="E153" i="2"/>
  <c r="E294" i="1" l="1"/>
  <c r="B290" i="3"/>
  <c r="C290" i="3" s="1"/>
  <c r="D294" i="1"/>
  <c r="D154" i="2"/>
  <c r="I149" i="3"/>
  <c r="J149" i="3" s="1"/>
  <c r="C154" i="2"/>
  <c r="G149" i="3"/>
  <c r="B295" i="1" l="1"/>
  <c r="E295" i="1" s="1"/>
  <c r="H290" i="3"/>
  <c r="C295" i="1"/>
  <c r="M291" i="3" s="1"/>
  <c r="N291" i="3" s="1"/>
  <c r="B154" i="2"/>
  <c r="P150" i="3"/>
  <c r="Q150" i="3" s="1"/>
  <c r="B296" i="1" l="1"/>
  <c r="C296" i="1"/>
  <c r="M292" i="3" s="1"/>
  <c r="N292" i="3" s="1"/>
  <c r="H291" i="3"/>
  <c r="B291" i="3"/>
  <c r="C291" i="3" s="1"/>
  <c r="D295" i="1"/>
  <c r="R150" i="3"/>
  <c r="E150" i="3"/>
  <c r="F150" i="3" s="1"/>
  <c r="E154" i="2"/>
  <c r="E296" i="1" l="1"/>
  <c r="B292" i="3"/>
  <c r="C292" i="3" s="1"/>
  <c r="D296" i="1"/>
  <c r="D155" i="2"/>
  <c r="I150" i="3"/>
  <c r="J150" i="3" s="1"/>
  <c r="C155" i="2"/>
  <c r="G150" i="3"/>
  <c r="B297" i="1" l="1"/>
  <c r="H292" i="3"/>
  <c r="C297" i="1"/>
  <c r="M293" i="3" s="1"/>
  <c r="N293" i="3" s="1"/>
  <c r="B155" i="2"/>
  <c r="P151" i="3"/>
  <c r="Q151" i="3" s="1"/>
  <c r="E297" i="1" l="1"/>
  <c r="D297" i="1"/>
  <c r="B293" i="3"/>
  <c r="C293" i="3" s="1"/>
  <c r="R151" i="3"/>
  <c r="E151" i="3"/>
  <c r="F151" i="3" s="1"/>
  <c r="E155" i="2"/>
  <c r="B298" i="1" l="1"/>
  <c r="E298" i="1" s="1"/>
  <c r="C298" i="1"/>
  <c r="M294" i="3" s="1"/>
  <c r="N294" i="3" s="1"/>
  <c r="H293" i="3"/>
  <c r="G151" i="3"/>
  <c r="D156" i="2"/>
  <c r="I151" i="3"/>
  <c r="J151" i="3" s="1"/>
  <c r="C156" i="2"/>
  <c r="B299" i="1" l="1"/>
  <c r="E299" i="1" s="1"/>
  <c r="C299" i="1"/>
  <c r="M295" i="3" s="1"/>
  <c r="N295" i="3" s="1"/>
  <c r="H294" i="3"/>
  <c r="B294" i="3"/>
  <c r="C294" i="3" s="1"/>
  <c r="D298" i="1"/>
  <c r="B156" i="2"/>
  <c r="P152" i="3"/>
  <c r="Q152" i="3" s="1"/>
  <c r="H295" i="3" l="1"/>
  <c r="B300" i="1"/>
  <c r="C300" i="1"/>
  <c r="M296" i="3" s="1"/>
  <c r="N296" i="3" s="1"/>
  <c r="B295" i="3"/>
  <c r="C295" i="3" s="1"/>
  <c r="D299" i="1"/>
  <c r="R152" i="3"/>
  <c r="E152" i="3"/>
  <c r="F152" i="3" s="1"/>
  <c r="E156" i="2"/>
  <c r="B296" i="3" l="1"/>
  <c r="C296" i="3" s="1"/>
  <c r="D300" i="1"/>
  <c r="E300" i="1"/>
  <c r="G152" i="3"/>
  <c r="D157" i="2"/>
  <c r="I152" i="3"/>
  <c r="J152" i="3" s="1"/>
  <c r="C157" i="2"/>
  <c r="H296" i="3" l="1"/>
  <c r="C301" i="1"/>
  <c r="M297" i="3" s="1"/>
  <c r="N297" i="3" s="1"/>
  <c r="B301" i="1"/>
  <c r="B157" i="2"/>
  <c r="P153" i="3"/>
  <c r="Q153" i="3" s="1"/>
  <c r="D301" i="1" l="1"/>
  <c r="B297" i="3"/>
  <c r="C297" i="3" s="1"/>
  <c r="E301" i="1"/>
  <c r="E153" i="3"/>
  <c r="F153" i="3" s="1"/>
  <c r="E157" i="2"/>
  <c r="R153" i="3"/>
  <c r="C302" i="1" l="1"/>
  <c r="M298" i="3" s="1"/>
  <c r="N298" i="3" s="1"/>
  <c r="B302" i="1"/>
  <c r="H297" i="3"/>
  <c r="D158" i="2"/>
  <c r="I153" i="3"/>
  <c r="J153" i="3" s="1"/>
  <c r="C158" i="2"/>
  <c r="G153" i="3"/>
  <c r="E302" i="1" l="1"/>
  <c r="B298" i="3"/>
  <c r="C298" i="3" s="1"/>
  <c r="D302" i="1"/>
  <c r="B158" i="2"/>
  <c r="P154" i="3"/>
  <c r="Q154" i="3" s="1"/>
  <c r="B303" i="1" l="1"/>
  <c r="E303" i="1" s="1"/>
  <c r="C303" i="1"/>
  <c r="M299" i="3" s="1"/>
  <c r="N299" i="3" s="1"/>
  <c r="H298" i="3"/>
  <c r="R154" i="3"/>
  <c r="E154" i="3"/>
  <c r="F154" i="3" s="1"/>
  <c r="E158" i="2"/>
  <c r="H299" i="3" l="1"/>
  <c r="B304" i="1"/>
  <c r="E304" i="1" s="1"/>
  <c r="C304" i="1"/>
  <c r="M300" i="3" s="1"/>
  <c r="N300" i="3" s="1"/>
  <c r="B299" i="3"/>
  <c r="C299" i="3" s="1"/>
  <c r="D303" i="1"/>
  <c r="D159" i="2"/>
  <c r="I154" i="3"/>
  <c r="J154" i="3" s="1"/>
  <c r="C159" i="2"/>
  <c r="G154" i="3"/>
  <c r="H300" i="3" l="1"/>
  <c r="B305" i="1"/>
  <c r="C305" i="1"/>
  <c r="M301" i="3" s="1"/>
  <c r="N301" i="3" s="1"/>
  <c r="E305" i="1"/>
  <c r="D304" i="1"/>
  <c r="B300" i="3"/>
  <c r="C300" i="3" s="1"/>
  <c r="B159" i="2"/>
  <c r="P155" i="3"/>
  <c r="Q155" i="3" s="1"/>
  <c r="B306" i="1" l="1"/>
  <c r="E306" i="1" s="1"/>
  <c r="H301" i="3"/>
  <c r="C306" i="1"/>
  <c r="M302" i="3" s="1"/>
  <c r="N302" i="3" s="1"/>
  <c r="B301" i="3"/>
  <c r="C301" i="3" s="1"/>
  <c r="D305" i="1"/>
  <c r="R155" i="3"/>
  <c r="E155" i="3"/>
  <c r="F155" i="3" s="1"/>
  <c r="E159" i="2"/>
  <c r="C307" i="1" l="1"/>
  <c r="M303" i="3" s="1"/>
  <c r="N303" i="3" s="1"/>
  <c r="H302" i="3"/>
  <c r="B307" i="1"/>
  <c r="E307" i="1" s="1"/>
  <c r="B302" i="3"/>
  <c r="C302" i="3" s="1"/>
  <c r="D306" i="1"/>
  <c r="D160" i="2"/>
  <c r="I155" i="3"/>
  <c r="J155" i="3" s="1"/>
  <c r="C160" i="2"/>
  <c r="G155" i="3"/>
  <c r="B303" i="3" l="1"/>
  <c r="C303" i="3" s="1"/>
  <c r="D307" i="1"/>
  <c r="H303" i="3"/>
  <c r="C308" i="1"/>
  <c r="M304" i="3" s="1"/>
  <c r="N304" i="3" s="1"/>
  <c r="B308" i="1"/>
  <c r="B160" i="2"/>
  <c r="P156" i="3"/>
  <c r="Q156" i="3" s="1"/>
  <c r="B304" i="3" l="1"/>
  <c r="C304" i="3" s="1"/>
  <c r="E308" i="1"/>
  <c r="D308" i="1"/>
  <c r="R156" i="3"/>
  <c r="E156" i="3"/>
  <c r="F156" i="3" s="1"/>
  <c r="E160" i="2"/>
  <c r="C309" i="1" l="1"/>
  <c r="M305" i="3" s="1"/>
  <c r="N305" i="3" s="1"/>
  <c r="H304" i="3"/>
  <c r="B309" i="1"/>
  <c r="D161" i="2"/>
  <c r="I156" i="3"/>
  <c r="J156" i="3" s="1"/>
  <c r="C161" i="2"/>
  <c r="G156" i="3"/>
  <c r="B305" i="3" l="1"/>
  <c r="C305" i="3" s="1"/>
  <c r="D309" i="1"/>
  <c r="E309" i="1"/>
  <c r="B161" i="2"/>
  <c r="P157" i="3"/>
  <c r="Q157" i="3" s="1"/>
  <c r="B310" i="1" l="1"/>
  <c r="E310" i="1" s="1"/>
  <c r="H305" i="3"/>
  <c r="C310" i="1"/>
  <c r="M306" i="3" s="1"/>
  <c r="N306" i="3" s="1"/>
  <c r="E157" i="3"/>
  <c r="F157" i="3" s="1"/>
  <c r="E161" i="2"/>
  <c r="R157" i="3"/>
  <c r="H306" i="3" l="1"/>
  <c r="B311" i="1"/>
  <c r="E311" i="1" s="1"/>
  <c r="C311" i="1"/>
  <c r="M307" i="3" s="1"/>
  <c r="N307" i="3" s="1"/>
  <c r="D310" i="1"/>
  <c r="B306" i="3"/>
  <c r="C306" i="3" s="1"/>
  <c r="D162" i="2"/>
  <c r="I157" i="3"/>
  <c r="J157" i="3" s="1"/>
  <c r="C162" i="2"/>
  <c r="G157" i="3"/>
  <c r="B312" i="1" l="1"/>
  <c r="H307" i="3"/>
  <c r="C312" i="1"/>
  <c r="M308" i="3" s="1"/>
  <c r="N308" i="3" s="1"/>
  <c r="D311" i="1"/>
  <c r="B307" i="3"/>
  <c r="C307" i="3" s="1"/>
  <c r="B162" i="2"/>
  <c r="P158" i="3"/>
  <c r="Q158" i="3" s="1"/>
  <c r="B308" i="3" l="1"/>
  <c r="C308" i="3" s="1"/>
  <c r="D312" i="1"/>
  <c r="E312" i="1"/>
  <c r="R158" i="3"/>
  <c r="E158" i="3"/>
  <c r="F158" i="3" s="1"/>
  <c r="E162" i="2"/>
  <c r="H308" i="3" l="1"/>
  <c r="C313" i="1"/>
  <c r="M309" i="3" s="1"/>
  <c r="N309" i="3" s="1"/>
  <c r="B313" i="1"/>
  <c r="D163" i="2"/>
  <c r="I158" i="3"/>
  <c r="J158" i="3" s="1"/>
  <c r="C163" i="2"/>
  <c r="G158" i="3"/>
  <c r="B309" i="3" l="1"/>
  <c r="C309" i="3" s="1"/>
  <c r="E313" i="1"/>
  <c r="D313" i="1"/>
  <c r="B163" i="2"/>
  <c r="P159" i="3"/>
  <c r="Q159" i="3" s="1"/>
  <c r="B314" i="1" l="1"/>
  <c r="E314" i="1" s="1"/>
  <c r="H309" i="3"/>
  <c r="C314" i="1"/>
  <c r="M310" i="3" s="1"/>
  <c r="N310" i="3" s="1"/>
  <c r="R159" i="3"/>
  <c r="E159" i="3"/>
  <c r="F159" i="3" s="1"/>
  <c r="E163" i="2"/>
  <c r="C315" i="1" l="1"/>
  <c r="M311" i="3" s="1"/>
  <c r="N311" i="3" s="1"/>
  <c r="B315" i="1"/>
  <c r="H310" i="3"/>
  <c r="D314" i="1"/>
  <c r="B310" i="3"/>
  <c r="C310" i="3" s="1"/>
  <c r="G159" i="3"/>
  <c r="D164" i="2"/>
  <c r="I159" i="3"/>
  <c r="J159" i="3" s="1"/>
  <c r="C164" i="2"/>
  <c r="D315" i="1" l="1"/>
  <c r="B311" i="3"/>
  <c r="C311" i="3" s="1"/>
  <c r="E315" i="1"/>
  <c r="B164" i="2"/>
  <c r="P160" i="3"/>
  <c r="Q160" i="3" s="1"/>
  <c r="B316" i="1" l="1"/>
  <c r="H311" i="3"/>
  <c r="C316" i="1"/>
  <c r="M312" i="3" s="1"/>
  <c r="N312" i="3" s="1"/>
  <c r="R160" i="3"/>
  <c r="E160" i="3"/>
  <c r="F160" i="3" s="1"/>
  <c r="E164" i="2"/>
  <c r="B312" i="3" l="1"/>
  <c r="C312" i="3" s="1"/>
  <c r="E316" i="1"/>
  <c r="D316" i="1"/>
  <c r="D165" i="2"/>
  <c r="I160" i="3"/>
  <c r="J160" i="3" s="1"/>
  <c r="C165" i="2"/>
  <c r="G160" i="3"/>
  <c r="C317" i="1" l="1"/>
  <c r="M313" i="3" s="1"/>
  <c r="N313" i="3" s="1"/>
  <c r="H312" i="3"/>
  <c r="B317" i="1"/>
  <c r="E317" i="1" s="1"/>
  <c r="B165" i="2"/>
  <c r="P161" i="3"/>
  <c r="Q161" i="3" s="1"/>
  <c r="B318" i="1" l="1"/>
  <c r="E318" i="1" s="1"/>
  <c r="H313" i="3"/>
  <c r="C318" i="1"/>
  <c r="M314" i="3" s="1"/>
  <c r="N314" i="3" s="1"/>
  <c r="B313" i="3"/>
  <c r="C313" i="3" s="1"/>
  <c r="D317" i="1"/>
  <c r="R161" i="3"/>
  <c r="E161" i="3"/>
  <c r="F161" i="3" s="1"/>
  <c r="E165" i="2"/>
  <c r="B319" i="1" l="1"/>
  <c r="E319" i="1" s="1"/>
  <c r="H314" i="3"/>
  <c r="C319" i="1"/>
  <c r="M315" i="3" s="1"/>
  <c r="N315" i="3" s="1"/>
  <c r="D318" i="1"/>
  <c r="B314" i="3"/>
  <c r="C314" i="3" s="1"/>
  <c r="D166" i="2"/>
  <c r="I161" i="3"/>
  <c r="J161" i="3" s="1"/>
  <c r="C166" i="2"/>
  <c r="G161" i="3"/>
  <c r="C320" i="1" l="1"/>
  <c r="M316" i="3" s="1"/>
  <c r="N316" i="3" s="1"/>
  <c r="H315" i="3"/>
  <c r="B320" i="1"/>
  <c r="B315" i="3"/>
  <c r="C315" i="3" s="1"/>
  <c r="D319" i="1"/>
  <c r="B166" i="2"/>
  <c r="P162" i="3"/>
  <c r="Q162" i="3" s="1"/>
  <c r="D320" i="1" l="1"/>
  <c r="E320" i="1"/>
  <c r="B316" i="3"/>
  <c r="C316" i="3" s="1"/>
  <c r="R162" i="3"/>
  <c r="E162" i="3"/>
  <c r="F162" i="3" s="1"/>
  <c r="E166" i="2"/>
  <c r="C321" i="1" l="1"/>
  <c r="M317" i="3" s="1"/>
  <c r="N317" i="3" s="1"/>
  <c r="B321" i="1"/>
  <c r="E321" i="1" s="1"/>
  <c r="H316" i="3"/>
  <c r="G162" i="3"/>
  <c r="D167" i="2"/>
  <c r="I162" i="3"/>
  <c r="J162" i="3" s="1"/>
  <c r="C167" i="2"/>
  <c r="C322" i="1" l="1"/>
  <c r="M318" i="3" s="1"/>
  <c r="N318" i="3" s="1"/>
  <c r="H317" i="3"/>
  <c r="B322" i="1"/>
  <c r="B317" i="3"/>
  <c r="C317" i="3" s="1"/>
  <c r="D321" i="1"/>
  <c r="B167" i="2"/>
  <c r="P163" i="3"/>
  <c r="Q163" i="3" s="1"/>
  <c r="E322" i="1" l="1"/>
  <c r="D322" i="1"/>
  <c r="B318" i="3"/>
  <c r="C318" i="3" s="1"/>
  <c r="R163" i="3"/>
  <c r="E163" i="3"/>
  <c r="F163" i="3" s="1"/>
  <c r="E167" i="2"/>
  <c r="H318" i="3" l="1"/>
  <c r="C323" i="1"/>
  <c r="M319" i="3" s="1"/>
  <c r="N319" i="3" s="1"/>
  <c r="B323" i="1"/>
  <c r="E323" i="1" s="1"/>
  <c r="D168" i="2"/>
  <c r="I163" i="3"/>
  <c r="J163" i="3" s="1"/>
  <c r="C168" i="2"/>
  <c r="G163" i="3"/>
  <c r="C324" i="1" l="1"/>
  <c r="M320" i="3" s="1"/>
  <c r="N320" i="3" s="1"/>
  <c r="B324" i="1"/>
  <c r="E324" i="1" s="1"/>
  <c r="H319" i="3"/>
  <c r="D323" i="1"/>
  <c r="B319" i="3"/>
  <c r="C319" i="3" s="1"/>
  <c r="B168" i="2"/>
  <c r="P164" i="3"/>
  <c r="Q164" i="3" s="1"/>
  <c r="B320" i="3" l="1"/>
  <c r="C320" i="3" s="1"/>
  <c r="D324" i="1"/>
  <c r="B325" i="1"/>
  <c r="H320" i="3"/>
  <c r="C325" i="1"/>
  <c r="M321" i="3" s="1"/>
  <c r="N321" i="3" s="1"/>
  <c r="E164" i="3"/>
  <c r="F164" i="3" s="1"/>
  <c r="E168" i="2"/>
  <c r="R164" i="3"/>
  <c r="E325" i="1" l="1"/>
  <c r="B321" i="3"/>
  <c r="C321" i="3" s="1"/>
  <c r="D325" i="1"/>
  <c r="G164" i="3"/>
  <c r="D169" i="2"/>
  <c r="I164" i="3"/>
  <c r="J164" i="3" s="1"/>
  <c r="C169" i="2"/>
  <c r="H321" i="3" l="1"/>
  <c r="B326" i="1"/>
  <c r="C326" i="1"/>
  <c r="M322" i="3" s="1"/>
  <c r="N322" i="3" s="1"/>
  <c r="B169" i="2"/>
  <c r="P165" i="3"/>
  <c r="Q165" i="3" s="1"/>
  <c r="D326" i="1" l="1"/>
  <c r="B322" i="3"/>
  <c r="C322" i="3" s="1"/>
  <c r="E326" i="1"/>
  <c r="R165" i="3"/>
  <c r="E165" i="3"/>
  <c r="F165" i="3" s="1"/>
  <c r="E169" i="2"/>
  <c r="B327" i="1" l="1"/>
  <c r="C327" i="1"/>
  <c r="M323" i="3" s="1"/>
  <c r="N323" i="3" s="1"/>
  <c r="H322" i="3"/>
  <c r="D170" i="2"/>
  <c r="I165" i="3"/>
  <c r="J165" i="3" s="1"/>
  <c r="C170" i="2"/>
  <c r="G165" i="3"/>
  <c r="B323" i="3" l="1"/>
  <c r="C323" i="3" s="1"/>
  <c r="D327" i="1"/>
  <c r="E327" i="1"/>
  <c r="B170" i="2"/>
  <c r="P166" i="3"/>
  <c r="Q166" i="3" s="1"/>
  <c r="B328" i="1" l="1"/>
  <c r="C328" i="1"/>
  <c r="M324" i="3" s="1"/>
  <c r="N324" i="3" s="1"/>
  <c r="H323" i="3"/>
  <c r="E166" i="3"/>
  <c r="F166" i="3" s="1"/>
  <c r="E170" i="2"/>
  <c r="R166" i="3"/>
  <c r="E328" i="1" l="1"/>
  <c r="B324" i="3"/>
  <c r="C324" i="3" s="1"/>
  <c r="D328" i="1"/>
  <c r="D171" i="2"/>
  <c r="I166" i="3"/>
  <c r="J166" i="3" s="1"/>
  <c r="C171" i="2"/>
  <c r="G166" i="3"/>
  <c r="B329" i="1" l="1"/>
  <c r="H324" i="3"/>
  <c r="C329" i="1"/>
  <c r="M325" i="3" s="1"/>
  <c r="N325" i="3" s="1"/>
  <c r="B171" i="2"/>
  <c r="P167" i="3"/>
  <c r="Q167" i="3" s="1"/>
  <c r="E329" i="1" l="1"/>
  <c r="B325" i="3"/>
  <c r="C325" i="3" s="1"/>
  <c r="D329" i="1"/>
  <c r="E167" i="3"/>
  <c r="F167" i="3" s="1"/>
  <c r="E171" i="2"/>
  <c r="R167" i="3"/>
  <c r="C330" i="1" l="1"/>
  <c r="M326" i="3" s="1"/>
  <c r="N326" i="3" s="1"/>
  <c r="H325" i="3"/>
  <c r="B330" i="1"/>
  <c r="E330" i="1" s="1"/>
  <c r="D172" i="2"/>
  <c r="I167" i="3"/>
  <c r="J167" i="3" s="1"/>
  <c r="C172" i="2"/>
  <c r="G167" i="3"/>
  <c r="C331" i="1" l="1"/>
  <c r="M327" i="3" s="1"/>
  <c r="N327" i="3" s="1"/>
  <c r="B331" i="1"/>
  <c r="E331" i="1" s="1"/>
  <c r="H326" i="3"/>
  <c r="B326" i="3"/>
  <c r="C326" i="3" s="1"/>
  <c r="D330" i="1"/>
  <c r="B172" i="2"/>
  <c r="P168" i="3"/>
  <c r="Q168" i="3" s="1"/>
  <c r="B327" i="3" l="1"/>
  <c r="C327" i="3" s="1"/>
  <c r="D331" i="1"/>
  <c r="H327" i="3"/>
  <c r="B332" i="1"/>
  <c r="C332" i="1"/>
  <c r="M328" i="3" s="1"/>
  <c r="N328" i="3" s="1"/>
  <c r="R168" i="3"/>
  <c r="E168" i="3"/>
  <c r="F168" i="3" s="1"/>
  <c r="E172" i="2"/>
  <c r="E332" i="1" l="1"/>
  <c r="D332" i="1"/>
  <c r="B328" i="3"/>
  <c r="C328" i="3" s="1"/>
  <c r="D173" i="2"/>
  <c r="I168" i="3"/>
  <c r="J168" i="3" s="1"/>
  <c r="C173" i="2"/>
  <c r="G168" i="3"/>
  <c r="H328" i="3" l="1"/>
  <c r="C333" i="1"/>
  <c r="M329" i="3" s="1"/>
  <c r="N329" i="3" s="1"/>
  <c r="B333" i="1"/>
  <c r="E333" i="1" s="1"/>
  <c r="B173" i="2"/>
  <c r="P169" i="3"/>
  <c r="Q169" i="3" s="1"/>
  <c r="B334" i="1" l="1"/>
  <c r="E334" i="1" s="1"/>
  <c r="H329" i="3"/>
  <c r="C334" i="1"/>
  <c r="M330" i="3" s="1"/>
  <c r="N330" i="3" s="1"/>
  <c r="B329" i="3"/>
  <c r="C329" i="3" s="1"/>
  <c r="D333" i="1"/>
  <c r="R169" i="3"/>
  <c r="E169" i="3"/>
  <c r="F169" i="3" s="1"/>
  <c r="E173" i="2"/>
  <c r="B335" i="1" l="1"/>
  <c r="E335" i="1" s="1"/>
  <c r="C335" i="1"/>
  <c r="M331" i="3" s="1"/>
  <c r="N331" i="3" s="1"/>
  <c r="H330" i="3"/>
  <c r="D334" i="1"/>
  <c r="B330" i="3"/>
  <c r="C330" i="3" s="1"/>
  <c r="D174" i="2"/>
  <c r="I169" i="3"/>
  <c r="J169" i="3" s="1"/>
  <c r="C174" i="2"/>
  <c r="G169" i="3"/>
  <c r="B336" i="1" l="1"/>
  <c r="H331" i="3"/>
  <c r="C336" i="1"/>
  <c r="M332" i="3" s="1"/>
  <c r="N332" i="3" s="1"/>
  <c r="E336" i="1"/>
  <c r="D335" i="1"/>
  <c r="B331" i="3"/>
  <c r="C331" i="3" s="1"/>
  <c r="B174" i="2"/>
  <c r="P170" i="3"/>
  <c r="Q170" i="3" s="1"/>
  <c r="B337" i="1" l="1"/>
  <c r="H332" i="3"/>
  <c r="C337" i="1"/>
  <c r="M333" i="3" s="1"/>
  <c r="N333" i="3" s="1"/>
  <c r="B332" i="3"/>
  <c r="C332" i="3" s="1"/>
  <c r="D336" i="1"/>
  <c r="R170" i="3"/>
  <c r="E170" i="3"/>
  <c r="F170" i="3" s="1"/>
  <c r="E174" i="2"/>
  <c r="D337" i="1" l="1"/>
  <c r="B333" i="3"/>
  <c r="C333" i="3" s="1"/>
  <c r="E337" i="1"/>
  <c r="D175" i="2"/>
  <c r="I170" i="3"/>
  <c r="J170" i="3" s="1"/>
  <c r="C175" i="2"/>
  <c r="G170" i="3"/>
  <c r="C338" i="1" l="1"/>
  <c r="M334" i="3" s="1"/>
  <c r="N334" i="3" s="1"/>
  <c r="H333" i="3"/>
  <c r="B338" i="1"/>
  <c r="E338" i="1" s="1"/>
  <c r="B175" i="2"/>
  <c r="P171" i="3"/>
  <c r="Q171" i="3" s="1"/>
  <c r="H334" i="3" l="1"/>
  <c r="B339" i="1"/>
  <c r="C339" i="1"/>
  <c r="M335" i="3" s="1"/>
  <c r="N335" i="3" s="1"/>
  <c r="E339" i="1"/>
  <c r="B334" i="3"/>
  <c r="C334" i="3" s="1"/>
  <c r="D338" i="1"/>
  <c r="E171" i="3"/>
  <c r="F171" i="3" s="1"/>
  <c r="E175" i="2"/>
  <c r="R171" i="3"/>
  <c r="C340" i="1" l="1"/>
  <c r="M336" i="3" s="1"/>
  <c r="N336" i="3" s="1"/>
  <c r="H335" i="3"/>
  <c r="B340" i="1"/>
  <c r="D339" i="1"/>
  <c r="B335" i="3"/>
  <c r="C335" i="3" s="1"/>
  <c r="D176" i="2"/>
  <c r="I171" i="3"/>
  <c r="J171" i="3" s="1"/>
  <c r="C176" i="2"/>
  <c r="G171" i="3"/>
  <c r="B336" i="3" l="1"/>
  <c r="C336" i="3" s="1"/>
  <c r="E340" i="1"/>
  <c r="D340" i="1"/>
  <c r="B176" i="2"/>
  <c r="P172" i="3"/>
  <c r="Q172" i="3" s="1"/>
  <c r="B341" i="1" l="1"/>
  <c r="E341" i="1" s="1"/>
  <c r="C341" i="1"/>
  <c r="M337" i="3" s="1"/>
  <c r="N337" i="3" s="1"/>
  <c r="H336" i="3"/>
  <c r="R172" i="3"/>
  <c r="E172" i="3"/>
  <c r="F172" i="3" s="1"/>
  <c r="E176" i="2"/>
  <c r="B342" i="1" l="1"/>
  <c r="H337" i="3"/>
  <c r="C342" i="1"/>
  <c r="M338" i="3" s="1"/>
  <c r="N338" i="3" s="1"/>
  <c r="B337" i="3"/>
  <c r="C337" i="3" s="1"/>
  <c r="D341" i="1"/>
  <c r="D177" i="2"/>
  <c r="I172" i="3"/>
  <c r="J172" i="3" s="1"/>
  <c r="C177" i="2"/>
  <c r="G172" i="3"/>
  <c r="E342" i="1" l="1"/>
  <c r="B338" i="3"/>
  <c r="C338" i="3" s="1"/>
  <c r="D342" i="1"/>
  <c r="B177" i="2"/>
  <c r="P173" i="3"/>
  <c r="Q173" i="3" s="1"/>
  <c r="B343" i="1" l="1"/>
  <c r="H338" i="3"/>
  <c r="C343" i="1"/>
  <c r="M339" i="3" s="1"/>
  <c r="N339" i="3" s="1"/>
  <c r="R173" i="3"/>
  <c r="E173" i="3"/>
  <c r="F173" i="3" s="1"/>
  <c r="E177" i="2"/>
  <c r="E343" i="1" l="1"/>
  <c r="B339" i="3"/>
  <c r="C339" i="3" s="1"/>
  <c r="D343" i="1"/>
  <c r="D178" i="2"/>
  <c r="I173" i="3"/>
  <c r="J173" i="3" s="1"/>
  <c r="C178" i="2"/>
  <c r="G173" i="3"/>
  <c r="H339" i="3" l="1"/>
  <c r="C344" i="1"/>
  <c r="M340" i="3" s="1"/>
  <c r="N340" i="3" s="1"/>
  <c r="B344" i="1"/>
  <c r="E344" i="1" s="1"/>
  <c r="B178" i="2"/>
  <c r="P174" i="3"/>
  <c r="Q174" i="3" s="1"/>
  <c r="B345" i="1" l="1"/>
  <c r="E345" i="1" s="1"/>
  <c r="C345" i="1"/>
  <c r="M341" i="3" s="1"/>
  <c r="N341" i="3" s="1"/>
  <c r="H340" i="3"/>
  <c r="D344" i="1"/>
  <c r="B340" i="3"/>
  <c r="C340" i="3" s="1"/>
  <c r="E174" i="3"/>
  <c r="F174" i="3" s="1"/>
  <c r="E178" i="2"/>
  <c r="R174" i="3"/>
  <c r="B346" i="1" l="1"/>
  <c r="E346" i="1" s="1"/>
  <c r="C346" i="1"/>
  <c r="M342" i="3" s="1"/>
  <c r="N342" i="3" s="1"/>
  <c r="H341" i="3"/>
  <c r="D345" i="1"/>
  <c r="B341" i="3"/>
  <c r="C341" i="3" s="1"/>
  <c r="G174" i="3"/>
  <c r="D179" i="2"/>
  <c r="I174" i="3"/>
  <c r="J174" i="3" s="1"/>
  <c r="C179" i="2"/>
  <c r="B347" i="1" l="1"/>
  <c r="E347" i="1" s="1"/>
  <c r="H342" i="3"/>
  <c r="C347" i="1"/>
  <c r="M343" i="3" s="1"/>
  <c r="N343" i="3" s="1"/>
  <c r="D346" i="1"/>
  <c r="B342" i="3"/>
  <c r="C342" i="3" s="1"/>
  <c r="B179" i="2"/>
  <c r="P175" i="3"/>
  <c r="Q175" i="3" s="1"/>
  <c r="C348" i="1" l="1"/>
  <c r="M344" i="3" s="1"/>
  <c r="N344" i="3" s="1"/>
  <c r="H343" i="3"/>
  <c r="B348" i="1"/>
  <c r="D347" i="1"/>
  <c r="B343" i="3"/>
  <c r="C343" i="3" s="1"/>
  <c r="R175" i="3"/>
  <c r="E175" i="3"/>
  <c r="F175" i="3" s="1"/>
  <c r="E179" i="2"/>
  <c r="D348" i="1" l="1"/>
  <c r="B344" i="3"/>
  <c r="C344" i="3" s="1"/>
  <c r="E348" i="1"/>
  <c r="G175" i="3"/>
  <c r="D180" i="2"/>
  <c r="I175" i="3"/>
  <c r="J175" i="3" s="1"/>
  <c r="C180" i="2"/>
  <c r="B349" i="1" l="1"/>
  <c r="C349" i="1"/>
  <c r="M345" i="3" s="1"/>
  <c r="N345" i="3" s="1"/>
  <c r="H344" i="3"/>
  <c r="B180" i="2"/>
  <c r="P176" i="3"/>
  <c r="Q176" i="3" s="1"/>
  <c r="B345" i="3" l="1"/>
  <c r="C345" i="3" s="1"/>
  <c r="E349" i="1"/>
  <c r="D349" i="1"/>
  <c r="R176" i="3"/>
  <c r="E176" i="3"/>
  <c r="F176" i="3" s="1"/>
  <c r="E180" i="2"/>
  <c r="H345" i="3" l="1"/>
  <c r="C350" i="1"/>
  <c r="M346" i="3" s="1"/>
  <c r="N346" i="3" s="1"/>
  <c r="B350" i="1"/>
  <c r="E350" i="1" s="1"/>
  <c r="D181" i="2"/>
  <c r="I176" i="3"/>
  <c r="J176" i="3" s="1"/>
  <c r="C181" i="2"/>
  <c r="G176" i="3"/>
  <c r="H346" i="3" l="1"/>
  <c r="C351" i="1"/>
  <c r="M347" i="3" s="1"/>
  <c r="N347" i="3" s="1"/>
  <c r="B351" i="1"/>
  <c r="B346" i="3"/>
  <c r="C346" i="3" s="1"/>
  <c r="D350" i="1"/>
  <c r="B181" i="2"/>
  <c r="P177" i="3"/>
  <c r="Q177" i="3" s="1"/>
  <c r="B347" i="3" l="1"/>
  <c r="C347" i="3" s="1"/>
  <c r="D351" i="1"/>
  <c r="E351" i="1"/>
  <c r="E177" i="3"/>
  <c r="F177" i="3" s="1"/>
  <c r="E181" i="2"/>
  <c r="R177" i="3"/>
  <c r="B352" i="1" l="1"/>
  <c r="C352" i="1"/>
  <c r="M348" i="3" s="1"/>
  <c r="N348" i="3" s="1"/>
  <c r="H347" i="3"/>
  <c r="D182" i="2"/>
  <c r="I177" i="3"/>
  <c r="J177" i="3" s="1"/>
  <c r="C182" i="2"/>
  <c r="G177" i="3"/>
  <c r="D352" i="1" l="1"/>
  <c r="B348" i="3"/>
  <c r="C348" i="3" s="1"/>
  <c r="E352" i="1"/>
  <c r="B182" i="2"/>
  <c r="P178" i="3"/>
  <c r="Q178" i="3" s="1"/>
  <c r="H348" i="3" l="1"/>
  <c r="B353" i="1"/>
  <c r="C353" i="1"/>
  <c r="M349" i="3" s="1"/>
  <c r="N349" i="3" s="1"/>
  <c r="R178" i="3"/>
  <c r="E178" i="3"/>
  <c r="F178" i="3" s="1"/>
  <c r="E182" i="2"/>
  <c r="E353" i="1" l="1"/>
  <c r="D353" i="1"/>
  <c r="B349" i="3"/>
  <c r="C349" i="3" s="1"/>
  <c r="D183" i="2"/>
  <c r="I178" i="3"/>
  <c r="J178" i="3" s="1"/>
  <c r="C183" i="2"/>
  <c r="G178" i="3"/>
  <c r="C354" i="1" l="1"/>
  <c r="M350" i="3" s="1"/>
  <c r="N350" i="3" s="1"/>
  <c r="B354" i="1"/>
  <c r="H349" i="3"/>
  <c r="B183" i="2"/>
  <c r="P179" i="3"/>
  <c r="Q179" i="3" s="1"/>
  <c r="E354" i="1" l="1"/>
  <c r="D354" i="1"/>
  <c r="B350" i="3"/>
  <c r="C350" i="3" s="1"/>
  <c r="R179" i="3"/>
  <c r="E179" i="3"/>
  <c r="F179" i="3" s="1"/>
  <c r="E183" i="2"/>
  <c r="C355" i="1" l="1"/>
  <c r="M351" i="3" s="1"/>
  <c r="N351" i="3" s="1"/>
  <c r="B355" i="1"/>
  <c r="E355" i="1" s="1"/>
  <c r="H350" i="3"/>
  <c r="D184" i="2"/>
  <c r="I179" i="3"/>
  <c r="J179" i="3" s="1"/>
  <c r="C184" i="2"/>
  <c r="G179" i="3"/>
  <c r="B356" i="1" l="1"/>
  <c r="E356" i="1" s="1"/>
  <c r="H351" i="3"/>
  <c r="C356" i="1"/>
  <c r="M352" i="3" s="1"/>
  <c r="N352" i="3" s="1"/>
  <c r="B351" i="3"/>
  <c r="C351" i="3" s="1"/>
  <c r="D355" i="1"/>
  <c r="B184" i="2"/>
  <c r="P180" i="3"/>
  <c r="Q180" i="3" s="1"/>
  <c r="H352" i="3" l="1"/>
  <c r="C357" i="1"/>
  <c r="M353" i="3" s="1"/>
  <c r="N353" i="3" s="1"/>
  <c r="B357" i="1"/>
  <c r="B352" i="3"/>
  <c r="C352" i="3" s="1"/>
  <c r="D356" i="1"/>
  <c r="R180" i="3"/>
  <c r="E180" i="3"/>
  <c r="F180" i="3" s="1"/>
  <c r="E184" i="2"/>
  <c r="E357" i="1" l="1"/>
  <c r="B353" i="3"/>
  <c r="C353" i="3" s="1"/>
  <c r="D357" i="1"/>
  <c r="D185" i="2"/>
  <c r="I180" i="3"/>
  <c r="J180" i="3" s="1"/>
  <c r="C185" i="2"/>
  <c r="G180" i="3"/>
  <c r="B358" i="1" l="1"/>
  <c r="E358" i="1" s="1"/>
  <c r="H353" i="3"/>
  <c r="C358" i="1"/>
  <c r="M354" i="3" s="1"/>
  <c r="N354" i="3" s="1"/>
  <c r="B185" i="2"/>
  <c r="P181" i="3"/>
  <c r="Q181" i="3" s="1"/>
  <c r="B359" i="1" l="1"/>
  <c r="E359" i="1" s="1"/>
  <c r="C359" i="1"/>
  <c r="M355" i="3" s="1"/>
  <c r="N355" i="3" s="1"/>
  <c r="H354" i="3"/>
  <c r="D358" i="1"/>
  <c r="B354" i="3"/>
  <c r="C354" i="3" s="1"/>
  <c r="R181" i="3"/>
  <c r="E181" i="3"/>
  <c r="F181" i="3" s="1"/>
  <c r="E185" i="2"/>
  <c r="C360" i="1" l="1"/>
  <c r="M356" i="3" s="1"/>
  <c r="N356" i="3" s="1"/>
  <c r="B360" i="1"/>
  <c r="H355" i="3"/>
  <c r="B355" i="3"/>
  <c r="C355" i="3" s="1"/>
  <c r="D359" i="1"/>
  <c r="G181" i="3"/>
  <c r="D186" i="2"/>
  <c r="I181" i="3"/>
  <c r="J181" i="3" s="1"/>
  <c r="C186" i="2"/>
  <c r="E360" i="1" l="1"/>
  <c r="B356" i="3"/>
  <c r="C356" i="3" s="1"/>
  <c r="D360" i="1"/>
  <c r="B186" i="2"/>
  <c r="P182" i="3"/>
  <c r="Q182" i="3" s="1"/>
  <c r="H356" i="3" l="1"/>
  <c r="B361" i="1"/>
  <c r="E361" i="1" s="1"/>
  <c r="C361" i="1"/>
  <c r="M357" i="3" s="1"/>
  <c r="N357" i="3" s="1"/>
  <c r="E182" i="3"/>
  <c r="F182" i="3" s="1"/>
  <c r="E186" i="2"/>
  <c r="R182" i="3"/>
  <c r="H357" i="3" l="1"/>
  <c r="B362" i="1"/>
  <c r="C362" i="1"/>
  <c r="M358" i="3" s="1"/>
  <c r="N358" i="3" s="1"/>
  <c r="E362" i="1"/>
  <c r="D361" i="1"/>
  <c r="B357" i="3"/>
  <c r="C357" i="3" s="1"/>
  <c r="D187" i="2"/>
  <c r="I182" i="3"/>
  <c r="J182" i="3" s="1"/>
  <c r="C187" i="2"/>
  <c r="G182" i="3"/>
  <c r="C363" i="1" l="1"/>
  <c r="M359" i="3" s="1"/>
  <c r="N359" i="3" s="1"/>
  <c r="H358" i="3"/>
  <c r="B363" i="1"/>
  <c r="E363" i="1" s="1"/>
  <c r="B358" i="3"/>
  <c r="C358" i="3" s="1"/>
  <c r="D362" i="1"/>
  <c r="B187" i="2"/>
  <c r="P183" i="3"/>
  <c r="Q183" i="3" s="1"/>
  <c r="B364" i="1" l="1"/>
  <c r="E364" i="1" s="1"/>
  <c r="C364" i="1"/>
  <c r="M360" i="3" s="1"/>
  <c r="N360" i="3" s="1"/>
  <c r="H359" i="3"/>
  <c r="B359" i="3"/>
  <c r="C359" i="3" s="1"/>
  <c r="D363" i="1"/>
  <c r="R183" i="3"/>
  <c r="E183" i="3"/>
  <c r="F183" i="3" s="1"/>
  <c r="E187" i="2"/>
  <c r="B365" i="1" l="1"/>
  <c r="C365" i="1"/>
  <c r="M361" i="3" s="1"/>
  <c r="N361" i="3" s="1"/>
  <c r="H360" i="3"/>
  <c r="B360" i="3"/>
  <c r="C360" i="3" s="1"/>
  <c r="D364" i="1"/>
  <c r="D188" i="2"/>
  <c r="I183" i="3"/>
  <c r="J183" i="3" s="1"/>
  <c r="C188" i="2"/>
  <c r="G183" i="3"/>
  <c r="D365" i="1" l="1"/>
  <c r="B361" i="3"/>
  <c r="C361" i="3" s="1"/>
  <c r="E365" i="1"/>
  <c r="B188" i="2"/>
  <c r="P184" i="3"/>
  <c r="Q184" i="3" s="1"/>
  <c r="B366" i="1" l="1"/>
  <c r="E366" i="1" s="1"/>
  <c r="C367" i="1" s="1"/>
  <c r="M363" i="3" s="1"/>
  <c r="C366" i="1"/>
  <c r="M362" i="3" s="1"/>
  <c r="N362" i="3" s="1"/>
  <c r="H361" i="3"/>
  <c r="R184" i="3"/>
  <c r="E184" i="3"/>
  <c r="F184" i="3" s="1"/>
  <c r="E188" i="2"/>
  <c r="B367" i="1" l="1"/>
  <c r="B363" i="3" s="1"/>
  <c r="H362" i="3"/>
  <c r="D366" i="1"/>
  <c r="B362" i="3"/>
  <c r="C362" i="3" s="1"/>
  <c r="N363" i="3"/>
  <c r="D189" i="2"/>
  <c r="I184" i="3"/>
  <c r="J184" i="3" s="1"/>
  <c r="C189" i="2"/>
  <c r="G184" i="3"/>
  <c r="D367" i="1" l="1"/>
  <c r="E367" i="1"/>
  <c r="C363" i="3"/>
  <c r="B368" i="1"/>
  <c r="B369" i="1" s="1"/>
  <c r="C368" i="1"/>
  <c r="H363" i="3"/>
  <c r="B189" i="2"/>
  <c r="P185" i="3"/>
  <c r="Q185" i="3" s="1"/>
  <c r="E368" i="1" l="1"/>
  <c r="H364" i="3" s="1"/>
  <c r="M364" i="3"/>
  <c r="C369" i="1"/>
  <c r="N364" i="3"/>
  <c r="B364" i="3"/>
  <c r="D368" i="1"/>
  <c r="D369" i="1" s="1"/>
  <c r="R185" i="3"/>
  <c r="E185" i="3"/>
  <c r="F185" i="3" s="1"/>
  <c r="E189" i="2"/>
  <c r="C364" i="3" l="1"/>
  <c r="G185" i="3"/>
  <c r="D190" i="2"/>
  <c r="I185" i="3"/>
  <c r="J185" i="3" s="1"/>
  <c r="C190" i="2"/>
  <c r="B190" i="2" l="1"/>
  <c r="P186" i="3"/>
  <c r="Q186" i="3" s="1"/>
  <c r="R186" i="3" l="1"/>
  <c r="E186" i="3"/>
  <c r="F186" i="3" s="1"/>
  <c r="E190" i="2"/>
  <c r="G186" i="3" l="1"/>
  <c r="D191" i="2"/>
  <c r="I186" i="3"/>
  <c r="J186" i="3" s="1"/>
  <c r="C191" i="2"/>
  <c r="B191" i="2" l="1"/>
  <c r="P187" i="3"/>
  <c r="Q187" i="3" s="1"/>
  <c r="R187" i="3" l="1"/>
  <c r="E187" i="3"/>
  <c r="F187" i="3" s="1"/>
  <c r="E191" i="2"/>
  <c r="D192" i="2" l="1"/>
  <c r="I187" i="3"/>
  <c r="J187" i="3" s="1"/>
  <c r="C192" i="2"/>
  <c r="G187" i="3"/>
  <c r="B192" i="2" l="1"/>
  <c r="P188" i="3"/>
  <c r="Q188" i="3" s="1"/>
  <c r="R188" i="3" l="1"/>
  <c r="E188" i="3"/>
  <c r="F188" i="3" s="1"/>
  <c r="E192" i="2"/>
  <c r="D193" i="2" l="1"/>
  <c r="I188" i="3"/>
  <c r="J188" i="3" s="1"/>
  <c r="C193" i="2"/>
  <c r="G188" i="3"/>
  <c r="B193" i="2" l="1"/>
  <c r="P189" i="3"/>
  <c r="Q189" i="3" s="1"/>
  <c r="R189" i="3" l="1"/>
  <c r="E189" i="3"/>
  <c r="F189" i="3" s="1"/>
  <c r="E193" i="2"/>
  <c r="D194" i="2" l="1"/>
  <c r="I189" i="3"/>
  <c r="J189" i="3" s="1"/>
  <c r="C194" i="2"/>
  <c r="G189" i="3"/>
  <c r="B194" i="2" l="1"/>
  <c r="P190" i="3"/>
  <c r="Q190" i="3" s="1"/>
  <c r="R190" i="3" l="1"/>
  <c r="E190" i="3"/>
  <c r="F190" i="3" s="1"/>
  <c r="E194" i="2"/>
  <c r="G190" i="3" l="1"/>
  <c r="D195" i="2"/>
  <c r="I190" i="3"/>
  <c r="J190" i="3" s="1"/>
  <c r="C195" i="2"/>
  <c r="B195" i="2" l="1"/>
  <c r="P191" i="3"/>
  <c r="Q191" i="3" s="1"/>
  <c r="R191" i="3" l="1"/>
  <c r="E191" i="3"/>
  <c r="F191" i="3" s="1"/>
  <c r="E195" i="2"/>
  <c r="G191" i="3" l="1"/>
  <c r="D196" i="2"/>
  <c r="I191" i="3"/>
  <c r="J191" i="3" s="1"/>
  <c r="C196" i="2"/>
  <c r="B196" i="2" l="1"/>
  <c r="P192" i="3"/>
  <c r="Q192" i="3" s="1"/>
  <c r="R192" i="3" l="1"/>
  <c r="E192" i="3"/>
  <c r="F192" i="3" s="1"/>
  <c r="E196" i="2"/>
  <c r="G192" i="3" l="1"/>
  <c r="D197" i="2"/>
  <c r="I192" i="3"/>
  <c r="J192" i="3" s="1"/>
  <c r="C197" i="2"/>
  <c r="B197" i="2" l="1"/>
  <c r="P193" i="3"/>
  <c r="Q193" i="3" s="1"/>
  <c r="R193" i="3" l="1"/>
  <c r="E193" i="3"/>
  <c r="F193" i="3" s="1"/>
  <c r="E197" i="2"/>
  <c r="D198" i="2" l="1"/>
  <c r="I193" i="3"/>
  <c r="J193" i="3" s="1"/>
  <c r="C198" i="2"/>
  <c r="G193" i="3"/>
  <c r="B198" i="2" l="1"/>
  <c r="P194" i="3"/>
  <c r="Q194" i="3" s="1"/>
  <c r="R194" i="3" l="1"/>
  <c r="E194" i="3"/>
  <c r="F194" i="3" s="1"/>
  <c r="E198" i="2"/>
  <c r="D199" i="2" l="1"/>
  <c r="I194" i="3"/>
  <c r="J194" i="3" s="1"/>
  <c r="C199" i="2"/>
  <c r="G194" i="3"/>
  <c r="B199" i="2" l="1"/>
  <c r="P195" i="3"/>
  <c r="Q195" i="3" s="1"/>
  <c r="R195" i="3" l="1"/>
  <c r="E195" i="3"/>
  <c r="F195" i="3" s="1"/>
  <c r="E199" i="2"/>
  <c r="D200" i="2" l="1"/>
  <c r="I195" i="3"/>
  <c r="J195" i="3" s="1"/>
  <c r="C200" i="2"/>
  <c r="G195" i="3"/>
  <c r="B200" i="2" l="1"/>
  <c r="P196" i="3"/>
  <c r="Q196" i="3" s="1"/>
  <c r="R196" i="3" l="1"/>
  <c r="E196" i="3"/>
  <c r="F196" i="3" s="1"/>
  <c r="E200" i="2"/>
  <c r="D201" i="2" l="1"/>
  <c r="I196" i="3"/>
  <c r="J196" i="3" s="1"/>
  <c r="C201" i="2"/>
  <c r="G196" i="3"/>
  <c r="B201" i="2" l="1"/>
  <c r="P197" i="3"/>
  <c r="Q197" i="3" s="1"/>
  <c r="R197" i="3" l="1"/>
  <c r="E197" i="3"/>
  <c r="F197" i="3" s="1"/>
  <c r="E201" i="2"/>
  <c r="D202" i="2" l="1"/>
  <c r="I197" i="3"/>
  <c r="J197" i="3" s="1"/>
  <c r="C202" i="2"/>
  <c r="G197" i="3"/>
  <c r="B202" i="2" l="1"/>
  <c r="P198" i="3"/>
  <c r="Q198" i="3" s="1"/>
  <c r="R198" i="3" l="1"/>
  <c r="E198" i="3"/>
  <c r="F198" i="3" s="1"/>
  <c r="E202" i="2"/>
  <c r="G198" i="3" l="1"/>
  <c r="D203" i="2"/>
  <c r="I198" i="3"/>
  <c r="J198" i="3" s="1"/>
  <c r="C203" i="2"/>
  <c r="B203" i="2" l="1"/>
  <c r="P199" i="3"/>
  <c r="Q199" i="3" s="1"/>
  <c r="R199" i="3" l="1"/>
  <c r="E199" i="3"/>
  <c r="F199" i="3" s="1"/>
  <c r="E203" i="2"/>
  <c r="D204" i="2" l="1"/>
  <c r="I199" i="3"/>
  <c r="J199" i="3" s="1"/>
  <c r="C204" i="2"/>
  <c r="G199" i="3"/>
  <c r="B204" i="2" l="1"/>
  <c r="P200" i="3"/>
  <c r="Q200" i="3" s="1"/>
  <c r="R200" i="3" l="1"/>
  <c r="E200" i="3"/>
  <c r="F200" i="3" s="1"/>
  <c r="E204" i="2"/>
  <c r="D205" i="2" l="1"/>
  <c r="I200" i="3"/>
  <c r="J200" i="3" s="1"/>
  <c r="C205" i="2"/>
  <c r="G200" i="3"/>
  <c r="B205" i="2" l="1"/>
  <c r="P201" i="3"/>
  <c r="Q201" i="3" s="1"/>
  <c r="R201" i="3" l="1"/>
  <c r="E201" i="3"/>
  <c r="F201" i="3" s="1"/>
  <c r="E205" i="2"/>
  <c r="D206" i="2" l="1"/>
  <c r="I201" i="3"/>
  <c r="J201" i="3" s="1"/>
  <c r="C206" i="2"/>
  <c r="G201" i="3"/>
  <c r="B206" i="2" l="1"/>
  <c r="P202" i="3"/>
  <c r="Q202" i="3" s="1"/>
  <c r="R202" i="3" l="1"/>
  <c r="E202" i="3"/>
  <c r="F202" i="3" s="1"/>
  <c r="E206" i="2"/>
  <c r="D207" i="2" l="1"/>
  <c r="I202" i="3"/>
  <c r="J202" i="3" s="1"/>
  <c r="C207" i="2"/>
  <c r="G202" i="3"/>
  <c r="B207" i="2" l="1"/>
  <c r="P203" i="3"/>
  <c r="Q203" i="3" s="1"/>
  <c r="R203" i="3" l="1"/>
  <c r="E203" i="3"/>
  <c r="F203" i="3" s="1"/>
  <c r="E207" i="2"/>
  <c r="D208" i="2" l="1"/>
  <c r="I203" i="3"/>
  <c r="J203" i="3" s="1"/>
  <c r="C208" i="2"/>
  <c r="G203" i="3"/>
  <c r="B208" i="2" l="1"/>
  <c r="P204" i="3"/>
  <c r="Q204" i="3" s="1"/>
  <c r="R204" i="3" l="1"/>
  <c r="E204" i="3"/>
  <c r="F204" i="3" s="1"/>
  <c r="E208" i="2"/>
  <c r="D209" i="2" l="1"/>
  <c r="I204" i="3"/>
  <c r="J204" i="3" s="1"/>
  <c r="C209" i="2"/>
  <c r="G204" i="3"/>
  <c r="B209" i="2" l="1"/>
  <c r="P205" i="3"/>
  <c r="Q205" i="3" s="1"/>
  <c r="R205" i="3" l="1"/>
  <c r="E205" i="3"/>
  <c r="F205" i="3" s="1"/>
  <c r="E209" i="2"/>
  <c r="G205" i="3" l="1"/>
  <c r="D210" i="2"/>
  <c r="I205" i="3"/>
  <c r="J205" i="3" s="1"/>
  <c r="C210" i="2"/>
  <c r="B210" i="2" l="1"/>
  <c r="P206" i="3"/>
  <c r="Q206" i="3" s="1"/>
  <c r="R206" i="3" l="1"/>
  <c r="E206" i="3"/>
  <c r="F206" i="3" s="1"/>
  <c r="E210" i="2"/>
  <c r="D211" i="2" l="1"/>
  <c r="I206" i="3"/>
  <c r="J206" i="3" s="1"/>
  <c r="C211" i="2"/>
  <c r="G206" i="3"/>
  <c r="B211" i="2" l="1"/>
  <c r="P207" i="3"/>
  <c r="Q207" i="3" s="1"/>
  <c r="R207" i="3" l="1"/>
  <c r="E207" i="3"/>
  <c r="F207" i="3" s="1"/>
  <c r="E211" i="2"/>
  <c r="G207" i="3" l="1"/>
  <c r="D212" i="2"/>
  <c r="I207" i="3"/>
  <c r="J207" i="3" s="1"/>
  <c r="C212" i="2"/>
  <c r="B212" i="2" l="1"/>
  <c r="P208" i="3"/>
  <c r="Q208" i="3" s="1"/>
  <c r="R208" i="3" l="1"/>
  <c r="E208" i="3"/>
  <c r="F208" i="3" s="1"/>
  <c r="E212" i="2"/>
  <c r="D213" i="2" l="1"/>
  <c r="I208" i="3"/>
  <c r="J208" i="3" s="1"/>
  <c r="C213" i="2"/>
  <c r="G208" i="3"/>
  <c r="B213" i="2" l="1"/>
  <c r="P209" i="3"/>
  <c r="Q209" i="3" s="1"/>
  <c r="R209" i="3" l="1"/>
  <c r="E209" i="3"/>
  <c r="F209" i="3" s="1"/>
  <c r="E213" i="2"/>
  <c r="D214" i="2" l="1"/>
  <c r="I209" i="3"/>
  <c r="J209" i="3" s="1"/>
  <c r="C214" i="2"/>
  <c r="G209" i="3"/>
  <c r="B214" i="2" l="1"/>
  <c r="P210" i="3"/>
  <c r="Q210" i="3" s="1"/>
  <c r="R210" i="3" l="1"/>
  <c r="E210" i="3"/>
  <c r="F210" i="3" s="1"/>
  <c r="E214" i="2"/>
  <c r="D215" i="2" l="1"/>
  <c r="I210" i="3"/>
  <c r="J210" i="3" s="1"/>
  <c r="C215" i="2"/>
  <c r="G210" i="3"/>
  <c r="B215" i="2" l="1"/>
  <c r="P211" i="3"/>
  <c r="Q211" i="3" s="1"/>
  <c r="R211" i="3" l="1"/>
  <c r="E211" i="3"/>
  <c r="F211" i="3" s="1"/>
  <c r="E215" i="2"/>
  <c r="D216" i="2" l="1"/>
  <c r="I211" i="3"/>
  <c r="J211" i="3" s="1"/>
  <c r="C216" i="2"/>
  <c r="G211" i="3"/>
  <c r="B216" i="2" l="1"/>
  <c r="P212" i="3"/>
  <c r="Q212" i="3" s="1"/>
  <c r="R212" i="3" l="1"/>
  <c r="E212" i="3"/>
  <c r="F212" i="3" s="1"/>
  <c r="E216" i="2"/>
  <c r="D217" i="2" l="1"/>
  <c r="I212" i="3"/>
  <c r="J212" i="3" s="1"/>
  <c r="C217" i="2"/>
  <c r="G212" i="3"/>
  <c r="B217" i="2" l="1"/>
  <c r="P213" i="3"/>
  <c r="Q213" i="3" s="1"/>
  <c r="R213" i="3" l="1"/>
  <c r="E213" i="3"/>
  <c r="F213" i="3" s="1"/>
  <c r="E217" i="2"/>
  <c r="D218" i="2" l="1"/>
  <c r="I213" i="3"/>
  <c r="J213" i="3" s="1"/>
  <c r="C218" i="2"/>
  <c r="G213" i="3"/>
  <c r="B218" i="2" l="1"/>
  <c r="P214" i="3"/>
  <c r="Q214" i="3" s="1"/>
  <c r="R214" i="3" l="1"/>
  <c r="E214" i="3"/>
  <c r="F214" i="3" s="1"/>
  <c r="E218" i="2"/>
  <c r="D219" i="2" l="1"/>
  <c r="I214" i="3"/>
  <c r="J214" i="3" s="1"/>
  <c r="C219" i="2"/>
  <c r="G214" i="3"/>
  <c r="B219" i="2" l="1"/>
  <c r="P215" i="3"/>
  <c r="Q215" i="3" s="1"/>
  <c r="R215" i="3" l="1"/>
  <c r="E215" i="3"/>
  <c r="F215" i="3" s="1"/>
  <c r="E219" i="2"/>
  <c r="D220" i="2" l="1"/>
  <c r="I215" i="3"/>
  <c r="J215" i="3" s="1"/>
  <c r="C220" i="2"/>
  <c r="G215" i="3"/>
  <c r="B220" i="2" l="1"/>
  <c r="P216" i="3"/>
  <c r="Q216" i="3" s="1"/>
  <c r="R216" i="3" l="1"/>
  <c r="E216" i="3"/>
  <c r="F216" i="3" s="1"/>
  <c r="E220" i="2"/>
  <c r="D221" i="2" l="1"/>
  <c r="I216" i="3"/>
  <c r="J216" i="3" s="1"/>
  <c r="C221" i="2"/>
  <c r="G216" i="3"/>
  <c r="B221" i="2" l="1"/>
  <c r="P217" i="3"/>
  <c r="Q217" i="3" s="1"/>
  <c r="R217" i="3" l="1"/>
  <c r="E217" i="3"/>
  <c r="F217" i="3" s="1"/>
  <c r="E221" i="2"/>
  <c r="D222" i="2" l="1"/>
  <c r="I217" i="3"/>
  <c r="J217" i="3" s="1"/>
  <c r="C222" i="2"/>
  <c r="G217" i="3"/>
  <c r="B222" i="2" l="1"/>
  <c r="P218" i="3"/>
  <c r="Q218" i="3" s="1"/>
  <c r="R218" i="3" l="1"/>
  <c r="E218" i="3"/>
  <c r="F218" i="3" s="1"/>
  <c r="E222" i="2"/>
  <c r="D223" i="2" l="1"/>
  <c r="I218" i="3"/>
  <c r="J218" i="3" s="1"/>
  <c r="C223" i="2"/>
  <c r="G218" i="3"/>
  <c r="B223" i="2" l="1"/>
  <c r="P219" i="3"/>
  <c r="Q219" i="3" s="1"/>
  <c r="R219" i="3" l="1"/>
  <c r="E219" i="3"/>
  <c r="F219" i="3" s="1"/>
  <c r="E223" i="2"/>
  <c r="D224" i="2" l="1"/>
  <c r="I219" i="3"/>
  <c r="J219" i="3" s="1"/>
  <c r="C224" i="2"/>
  <c r="G219" i="3"/>
  <c r="B224" i="2" l="1"/>
  <c r="P220" i="3"/>
  <c r="Q220" i="3" s="1"/>
  <c r="R220" i="3" l="1"/>
  <c r="E220" i="3"/>
  <c r="F220" i="3" s="1"/>
  <c r="E224" i="2"/>
  <c r="D225" i="2" l="1"/>
  <c r="I220" i="3"/>
  <c r="J220" i="3" s="1"/>
  <c r="C225" i="2"/>
  <c r="G220" i="3"/>
  <c r="B225" i="2" l="1"/>
  <c r="P221" i="3"/>
  <c r="Q221" i="3" s="1"/>
  <c r="R221" i="3" l="1"/>
  <c r="E221" i="3"/>
  <c r="F221" i="3" s="1"/>
  <c r="E225" i="2"/>
  <c r="D226" i="2" l="1"/>
  <c r="I221" i="3"/>
  <c r="J221" i="3" s="1"/>
  <c r="C226" i="2"/>
  <c r="G221" i="3"/>
  <c r="B226" i="2" l="1"/>
  <c r="P222" i="3"/>
  <c r="Q222" i="3" s="1"/>
  <c r="R222" i="3" l="1"/>
  <c r="E222" i="3"/>
  <c r="F222" i="3" s="1"/>
  <c r="E226" i="2"/>
  <c r="D227" i="2" l="1"/>
  <c r="I222" i="3"/>
  <c r="J222" i="3" s="1"/>
  <c r="C227" i="2"/>
  <c r="G222" i="3"/>
  <c r="B227" i="2" l="1"/>
  <c r="P223" i="3"/>
  <c r="Q223" i="3" s="1"/>
  <c r="R223" i="3" l="1"/>
  <c r="E223" i="3"/>
  <c r="F223" i="3" s="1"/>
  <c r="E227" i="2"/>
  <c r="D228" i="2" l="1"/>
  <c r="I223" i="3"/>
  <c r="J223" i="3" s="1"/>
  <c r="C228" i="2"/>
  <c r="G223" i="3"/>
  <c r="B228" i="2" l="1"/>
  <c r="P224" i="3"/>
  <c r="Q224" i="3" s="1"/>
  <c r="R224" i="3" l="1"/>
  <c r="E224" i="3"/>
  <c r="F224" i="3" s="1"/>
  <c r="E228" i="2"/>
  <c r="D229" i="2" l="1"/>
  <c r="I224" i="3"/>
  <c r="J224" i="3" s="1"/>
  <c r="C229" i="2"/>
  <c r="G224" i="3"/>
  <c r="B229" i="2" l="1"/>
  <c r="P225" i="3"/>
  <c r="Q225" i="3" s="1"/>
  <c r="R225" i="3" l="1"/>
  <c r="E225" i="3"/>
  <c r="F225" i="3" s="1"/>
  <c r="E229" i="2"/>
  <c r="D230" i="2" l="1"/>
  <c r="I225" i="3"/>
  <c r="J225" i="3" s="1"/>
  <c r="C230" i="2"/>
  <c r="G225" i="3"/>
  <c r="B230" i="2" l="1"/>
  <c r="P226" i="3"/>
  <c r="Q226" i="3" s="1"/>
  <c r="R226" i="3" l="1"/>
  <c r="E226" i="3"/>
  <c r="F226" i="3" s="1"/>
  <c r="E230" i="2"/>
  <c r="D231" i="2" l="1"/>
  <c r="I226" i="3"/>
  <c r="J226" i="3" s="1"/>
  <c r="C231" i="2"/>
  <c r="G226" i="3"/>
  <c r="B231" i="2" l="1"/>
  <c r="P227" i="3"/>
  <c r="Q227" i="3" s="1"/>
  <c r="R227" i="3" l="1"/>
  <c r="E227" i="3"/>
  <c r="F227" i="3" s="1"/>
  <c r="E231" i="2"/>
  <c r="D232" i="2" l="1"/>
  <c r="I227" i="3"/>
  <c r="J227" i="3" s="1"/>
  <c r="C232" i="2"/>
  <c r="G227" i="3"/>
  <c r="B232" i="2" l="1"/>
  <c r="P228" i="3"/>
  <c r="Q228" i="3" s="1"/>
  <c r="R228" i="3" l="1"/>
  <c r="E228" i="3"/>
  <c r="F228" i="3" s="1"/>
  <c r="E232" i="2"/>
  <c r="D233" i="2" l="1"/>
  <c r="I228" i="3"/>
  <c r="J228" i="3" s="1"/>
  <c r="C233" i="2"/>
  <c r="G228" i="3"/>
  <c r="B233" i="2" l="1"/>
  <c r="P229" i="3"/>
  <c r="Q229" i="3" s="1"/>
  <c r="R229" i="3" l="1"/>
  <c r="E229" i="3"/>
  <c r="F229" i="3" s="1"/>
  <c r="E233" i="2"/>
  <c r="G229" i="3" l="1"/>
  <c r="D234" i="2"/>
  <c r="I229" i="3"/>
  <c r="J229" i="3" s="1"/>
  <c r="C234" i="2"/>
  <c r="B234" i="2" l="1"/>
  <c r="P230" i="3"/>
  <c r="Q230" i="3" s="1"/>
  <c r="R230" i="3" l="1"/>
  <c r="E230" i="3"/>
  <c r="F230" i="3" s="1"/>
  <c r="E234" i="2"/>
  <c r="D235" i="2" l="1"/>
  <c r="I230" i="3"/>
  <c r="J230" i="3" s="1"/>
  <c r="C235" i="2"/>
  <c r="G230" i="3"/>
  <c r="B235" i="2" l="1"/>
  <c r="P231" i="3"/>
  <c r="Q231" i="3" s="1"/>
  <c r="R231" i="3" l="1"/>
  <c r="E231" i="3"/>
  <c r="F231" i="3" s="1"/>
  <c r="E235" i="2"/>
  <c r="D236" i="2" l="1"/>
  <c r="I231" i="3"/>
  <c r="J231" i="3" s="1"/>
  <c r="C236" i="2"/>
  <c r="G231" i="3"/>
  <c r="B236" i="2" l="1"/>
  <c r="P232" i="3"/>
  <c r="Q232" i="3" s="1"/>
  <c r="R232" i="3" l="1"/>
  <c r="E232" i="3"/>
  <c r="F232" i="3" s="1"/>
  <c r="E236" i="2"/>
  <c r="D237" i="2" l="1"/>
  <c r="I232" i="3"/>
  <c r="J232" i="3" s="1"/>
  <c r="C237" i="2"/>
  <c r="G232" i="3"/>
  <c r="B237" i="2" l="1"/>
  <c r="P233" i="3"/>
  <c r="Q233" i="3" s="1"/>
  <c r="R233" i="3" l="1"/>
  <c r="E233" i="3"/>
  <c r="F233" i="3" s="1"/>
  <c r="E237" i="2"/>
  <c r="G233" i="3" l="1"/>
  <c r="D238" i="2"/>
  <c r="I233" i="3"/>
  <c r="J233" i="3" s="1"/>
  <c r="C238" i="2"/>
  <c r="B238" i="2" l="1"/>
  <c r="P234" i="3"/>
  <c r="Q234" i="3" s="1"/>
  <c r="R234" i="3" l="1"/>
  <c r="E234" i="3"/>
  <c r="F234" i="3" s="1"/>
  <c r="E238" i="2"/>
  <c r="D239" i="2" l="1"/>
  <c r="I234" i="3"/>
  <c r="J234" i="3" s="1"/>
  <c r="C239" i="2"/>
  <c r="G234" i="3"/>
  <c r="B239" i="2" l="1"/>
  <c r="P235" i="3"/>
  <c r="Q235" i="3" s="1"/>
  <c r="R235" i="3" l="1"/>
  <c r="E235" i="3"/>
  <c r="F235" i="3" s="1"/>
  <c r="E239" i="2"/>
  <c r="G235" i="3" l="1"/>
  <c r="D240" i="2"/>
  <c r="I235" i="3"/>
  <c r="J235" i="3" s="1"/>
  <c r="C240" i="2"/>
  <c r="B240" i="2" l="1"/>
  <c r="P236" i="3"/>
  <c r="Q236" i="3" s="1"/>
  <c r="R236" i="3" l="1"/>
  <c r="E236" i="3"/>
  <c r="F236" i="3" s="1"/>
  <c r="E240" i="2"/>
  <c r="D241" i="2" l="1"/>
  <c r="I236" i="3"/>
  <c r="J236" i="3" s="1"/>
  <c r="C241" i="2"/>
  <c r="G236" i="3"/>
  <c r="B241" i="2" l="1"/>
  <c r="P237" i="3"/>
  <c r="Q237" i="3" s="1"/>
  <c r="R237" i="3" l="1"/>
  <c r="E237" i="3"/>
  <c r="F237" i="3" s="1"/>
  <c r="E241" i="2"/>
  <c r="D242" i="2" l="1"/>
  <c r="I237" i="3"/>
  <c r="J237" i="3" s="1"/>
  <c r="C242" i="2"/>
  <c r="G237" i="3"/>
  <c r="B242" i="2" l="1"/>
  <c r="P238" i="3"/>
  <c r="Q238" i="3" s="1"/>
  <c r="R238" i="3" l="1"/>
  <c r="E238" i="3"/>
  <c r="F238" i="3" s="1"/>
  <c r="E242" i="2"/>
  <c r="D243" i="2" l="1"/>
  <c r="I238" i="3"/>
  <c r="J238" i="3" s="1"/>
  <c r="C243" i="2"/>
  <c r="G238" i="3"/>
  <c r="B243" i="2" l="1"/>
  <c r="P239" i="3"/>
  <c r="Q239" i="3" s="1"/>
  <c r="R239" i="3" l="1"/>
  <c r="E239" i="3"/>
  <c r="F239" i="3" s="1"/>
  <c r="E243" i="2"/>
  <c r="G239" i="3" l="1"/>
  <c r="D244" i="2"/>
  <c r="I239" i="3"/>
  <c r="J239" i="3" s="1"/>
  <c r="C244" i="2"/>
  <c r="B244" i="2" l="1"/>
  <c r="P240" i="3"/>
  <c r="Q240" i="3" s="1"/>
  <c r="R240" i="3" l="1"/>
  <c r="E240" i="3"/>
  <c r="F240" i="3" s="1"/>
  <c r="E244" i="2"/>
  <c r="D245" i="2" l="1"/>
  <c r="I240" i="3"/>
  <c r="J240" i="3" s="1"/>
  <c r="C245" i="2"/>
  <c r="G240" i="3"/>
  <c r="B245" i="2" l="1"/>
  <c r="P241" i="3"/>
  <c r="Q241" i="3" s="1"/>
  <c r="R241" i="3" l="1"/>
  <c r="E241" i="3"/>
  <c r="F241" i="3" s="1"/>
  <c r="E245" i="2"/>
  <c r="D246" i="2" l="1"/>
  <c r="I241" i="3"/>
  <c r="J241" i="3" s="1"/>
  <c r="C246" i="2"/>
  <c r="G241" i="3"/>
  <c r="B246" i="2" l="1"/>
  <c r="P242" i="3"/>
  <c r="Q242" i="3" s="1"/>
  <c r="R242" i="3" l="1"/>
  <c r="E242" i="3"/>
  <c r="F242" i="3" s="1"/>
  <c r="E246" i="2"/>
  <c r="D247" i="2" l="1"/>
  <c r="I242" i="3"/>
  <c r="J242" i="3" s="1"/>
  <c r="C247" i="2"/>
  <c r="G242" i="3"/>
  <c r="B247" i="2" l="1"/>
  <c r="P243" i="3"/>
  <c r="Q243" i="3" s="1"/>
  <c r="R243" i="3" l="1"/>
  <c r="E243" i="3"/>
  <c r="F243" i="3" s="1"/>
  <c r="E247" i="2"/>
  <c r="D248" i="2" l="1"/>
  <c r="I243" i="3"/>
  <c r="J243" i="3" s="1"/>
  <c r="C248" i="2"/>
  <c r="G243" i="3"/>
  <c r="B248" i="2" l="1"/>
  <c r="P244" i="3"/>
  <c r="Q244" i="3" s="1"/>
  <c r="R244" i="3" l="1"/>
  <c r="E244" i="3"/>
  <c r="F244" i="3" s="1"/>
  <c r="E248" i="2"/>
  <c r="G244" i="3" l="1"/>
  <c r="D249" i="2"/>
  <c r="I244" i="3"/>
  <c r="J244" i="3" s="1"/>
  <c r="C249" i="2"/>
  <c r="B249" i="2" l="1"/>
  <c r="P245" i="3"/>
  <c r="Q245" i="3" s="1"/>
  <c r="R245" i="3" l="1"/>
  <c r="E245" i="3"/>
  <c r="F245" i="3" s="1"/>
  <c r="E249" i="2"/>
  <c r="D250" i="2" l="1"/>
  <c r="I245" i="3"/>
  <c r="J245" i="3" s="1"/>
  <c r="C250" i="2"/>
  <c r="G245" i="3"/>
  <c r="B250" i="2" l="1"/>
  <c r="P246" i="3"/>
  <c r="Q246" i="3" s="1"/>
  <c r="R246" i="3" l="1"/>
  <c r="E246" i="3"/>
  <c r="F246" i="3" s="1"/>
  <c r="E250" i="2"/>
  <c r="G246" i="3" l="1"/>
  <c r="D251" i="2"/>
  <c r="I246" i="3"/>
  <c r="J246" i="3" s="1"/>
  <c r="C251" i="2"/>
  <c r="B251" i="2" l="1"/>
  <c r="P247" i="3"/>
  <c r="Q247" i="3" s="1"/>
  <c r="R247" i="3" l="1"/>
  <c r="E247" i="3"/>
  <c r="F247" i="3" s="1"/>
  <c r="E251" i="2"/>
  <c r="D252" i="2" l="1"/>
  <c r="I247" i="3"/>
  <c r="J247" i="3" s="1"/>
  <c r="C252" i="2"/>
  <c r="G247" i="3"/>
  <c r="B252" i="2" l="1"/>
  <c r="P248" i="3"/>
  <c r="Q248" i="3" s="1"/>
  <c r="R248" i="3" l="1"/>
  <c r="E248" i="3"/>
  <c r="F248" i="3" s="1"/>
  <c r="E252" i="2"/>
  <c r="D253" i="2" l="1"/>
  <c r="I248" i="3"/>
  <c r="J248" i="3" s="1"/>
  <c r="C253" i="2"/>
  <c r="G248" i="3"/>
  <c r="B253" i="2" l="1"/>
  <c r="P249" i="3"/>
  <c r="Q249" i="3" s="1"/>
  <c r="R249" i="3" l="1"/>
  <c r="E249" i="3"/>
  <c r="F249" i="3" s="1"/>
  <c r="E253" i="2"/>
  <c r="G249" i="3" l="1"/>
  <c r="D254" i="2"/>
  <c r="I249" i="3"/>
  <c r="J249" i="3" s="1"/>
  <c r="C254" i="2"/>
  <c r="B254" i="2" l="1"/>
  <c r="P250" i="3"/>
  <c r="Q250" i="3" s="1"/>
  <c r="R250" i="3" l="1"/>
  <c r="E250" i="3"/>
  <c r="F250" i="3" s="1"/>
  <c r="E254" i="2"/>
  <c r="D255" i="2" l="1"/>
  <c r="I250" i="3"/>
  <c r="J250" i="3" s="1"/>
  <c r="C255" i="2"/>
  <c r="G250" i="3"/>
  <c r="B255" i="2" l="1"/>
  <c r="P251" i="3"/>
  <c r="Q251" i="3" s="1"/>
  <c r="R251" i="3" l="1"/>
  <c r="E251" i="3"/>
  <c r="F251" i="3" s="1"/>
  <c r="E255" i="2"/>
  <c r="G251" i="3" l="1"/>
  <c r="D256" i="2"/>
  <c r="I251" i="3"/>
  <c r="J251" i="3" s="1"/>
  <c r="C256" i="2"/>
  <c r="B256" i="2" l="1"/>
  <c r="P252" i="3"/>
  <c r="Q252" i="3" s="1"/>
  <c r="R252" i="3" l="1"/>
  <c r="E252" i="3"/>
  <c r="F252" i="3" s="1"/>
  <c r="E256" i="2"/>
  <c r="D257" i="2" l="1"/>
  <c r="I252" i="3"/>
  <c r="J252" i="3" s="1"/>
  <c r="C257" i="2"/>
  <c r="G252" i="3"/>
  <c r="B257" i="2" l="1"/>
  <c r="P253" i="3"/>
  <c r="Q253" i="3" s="1"/>
  <c r="R253" i="3" l="1"/>
  <c r="E253" i="3"/>
  <c r="F253" i="3" s="1"/>
  <c r="E257" i="2"/>
  <c r="D258" i="2" l="1"/>
  <c r="I253" i="3"/>
  <c r="J253" i="3" s="1"/>
  <c r="C258" i="2"/>
  <c r="G253" i="3"/>
  <c r="B258" i="2" l="1"/>
  <c r="P254" i="3"/>
  <c r="Q254" i="3" s="1"/>
  <c r="R254" i="3" l="1"/>
  <c r="E254" i="3"/>
  <c r="F254" i="3" s="1"/>
  <c r="E258" i="2"/>
  <c r="D259" i="2" l="1"/>
  <c r="I254" i="3"/>
  <c r="J254" i="3" s="1"/>
  <c r="C259" i="2"/>
  <c r="G254" i="3"/>
  <c r="B259" i="2" l="1"/>
  <c r="P255" i="3"/>
  <c r="Q255" i="3" s="1"/>
  <c r="R255" i="3" l="1"/>
  <c r="E255" i="3"/>
  <c r="F255" i="3" s="1"/>
  <c r="E259" i="2"/>
  <c r="D260" i="2" l="1"/>
  <c r="I255" i="3"/>
  <c r="J255" i="3" s="1"/>
  <c r="C260" i="2"/>
  <c r="G255" i="3"/>
  <c r="B260" i="2" l="1"/>
  <c r="P256" i="3"/>
  <c r="Q256" i="3" s="1"/>
  <c r="R256" i="3" l="1"/>
  <c r="E256" i="3"/>
  <c r="F256" i="3" s="1"/>
  <c r="E260" i="2"/>
  <c r="G256" i="3" l="1"/>
  <c r="D261" i="2"/>
  <c r="I256" i="3"/>
  <c r="J256" i="3" s="1"/>
  <c r="C261" i="2"/>
  <c r="B261" i="2" l="1"/>
  <c r="P257" i="3"/>
  <c r="Q257" i="3" s="1"/>
  <c r="R257" i="3" l="1"/>
  <c r="E257" i="3"/>
  <c r="F257" i="3" s="1"/>
  <c r="E261" i="2"/>
  <c r="G257" i="3" l="1"/>
  <c r="D262" i="2"/>
  <c r="I257" i="3"/>
  <c r="J257" i="3" s="1"/>
  <c r="C262" i="2"/>
  <c r="B262" i="2" l="1"/>
  <c r="P258" i="3"/>
  <c r="Q258" i="3" s="1"/>
  <c r="R258" i="3" l="1"/>
  <c r="E258" i="3"/>
  <c r="F258" i="3" s="1"/>
  <c r="E262" i="2"/>
  <c r="D263" i="2" l="1"/>
  <c r="I258" i="3"/>
  <c r="J258" i="3" s="1"/>
  <c r="C263" i="2"/>
  <c r="G258" i="3"/>
  <c r="B263" i="2" l="1"/>
  <c r="P259" i="3"/>
  <c r="Q259" i="3" s="1"/>
  <c r="R259" i="3" l="1"/>
  <c r="E259" i="3"/>
  <c r="F259" i="3" s="1"/>
  <c r="E263" i="2"/>
  <c r="D264" i="2" l="1"/>
  <c r="I259" i="3"/>
  <c r="J259" i="3" s="1"/>
  <c r="C264" i="2"/>
  <c r="G259" i="3"/>
  <c r="B264" i="2" l="1"/>
  <c r="P260" i="3"/>
  <c r="Q260" i="3" s="1"/>
  <c r="R260" i="3" l="1"/>
  <c r="E260" i="3"/>
  <c r="F260" i="3" s="1"/>
  <c r="E264" i="2"/>
  <c r="D265" i="2" l="1"/>
  <c r="I260" i="3"/>
  <c r="J260" i="3" s="1"/>
  <c r="C265" i="2"/>
  <c r="G260" i="3"/>
  <c r="B265" i="2" l="1"/>
  <c r="P261" i="3"/>
  <c r="Q261" i="3" s="1"/>
  <c r="R261" i="3" l="1"/>
  <c r="E261" i="3"/>
  <c r="F261" i="3" s="1"/>
  <c r="E265" i="2"/>
  <c r="D266" i="2" l="1"/>
  <c r="I261" i="3"/>
  <c r="J261" i="3" s="1"/>
  <c r="C266" i="2"/>
  <c r="G261" i="3"/>
  <c r="B266" i="2" l="1"/>
  <c r="P262" i="3"/>
  <c r="Q262" i="3" s="1"/>
  <c r="R262" i="3" l="1"/>
  <c r="E262" i="3"/>
  <c r="F262" i="3" s="1"/>
  <c r="E266" i="2"/>
  <c r="D267" i="2" l="1"/>
  <c r="I262" i="3"/>
  <c r="J262" i="3" s="1"/>
  <c r="C267" i="2"/>
  <c r="G262" i="3"/>
  <c r="B267" i="2" l="1"/>
  <c r="P263" i="3"/>
  <c r="Q263" i="3" s="1"/>
  <c r="R263" i="3" l="1"/>
  <c r="E263" i="3"/>
  <c r="F263" i="3" s="1"/>
  <c r="E267" i="2"/>
  <c r="D268" i="2" l="1"/>
  <c r="I263" i="3"/>
  <c r="J263" i="3" s="1"/>
  <c r="C268" i="2"/>
  <c r="G263" i="3"/>
  <c r="B268" i="2" l="1"/>
  <c r="P264" i="3"/>
  <c r="Q264" i="3" s="1"/>
  <c r="R264" i="3" l="1"/>
  <c r="E264" i="3"/>
  <c r="F264" i="3" s="1"/>
  <c r="E268" i="2"/>
  <c r="G264" i="3" l="1"/>
  <c r="D269" i="2"/>
  <c r="I264" i="3"/>
  <c r="J264" i="3" s="1"/>
  <c r="C269" i="2"/>
  <c r="B269" i="2" l="1"/>
  <c r="P265" i="3"/>
  <c r="Q265" i="3" s="1"/>
  <c r="R265" i="3" l="1"/>
  <c r="E265" i="3"/>
  <c r="F265" i="3" s="1"/>
  <c r="E269" i="2"/>
  <c r="D270" i="2" l="1"/>
  <c r="I265" i="3"/>
  <c r="J265" i="3" s="1"/>
  <c r="C270" i="2"/>
  <c r="G265" i="3"/>
  <c r="B270" i="2" l="1"/>
  <c r="P266" i="3"/>
  <c r="Q266" i="3" s="1"/>
  <c r="R266" i="3" l="1"/>
  <c r="E266" i="3"/>
  <c r="F266" i="3" s="1"/>
  <c r="E270" i="2"/>
  <c r="D271" i="2" l="1"/>
  <c r="I266" i="3"/>
  <c r="J266" i="3" s="1"/>
  <c r="C271" i="2"/>
  <c r="G266" i="3"/>
  <c r="B271" i="2" l="1"/>
  <c r="P267" i="3"/>
  <c r="Q267" i="3" s="1"/>
  <c r="R267" i="3" l="1"/>
  <c r="E267" i="3"/>
  <c r="F267" i="3" s="1"/>
  <c r="E271" i="2"/>
  <c r="D272" i="2" l="1"/>
  <c r="I267" i="3"/>
  <c r="J267" i="3" s="1"/>
  <c r="C272" i="2"/>
  <c r="G267" i="3"/>
  <c r="B272" i="2" l="1"/>
  <c r="P268" i="3"/>
  <c r="Q268" i="3" s="1"/>
  <c r="R268" i="3" l="1"/>
  <c r="E268" i="3"/>
  <c r="F268" i="3" s="1"/>
  <c r="E272" i="2"/>
  <c r="D273" i="2" l="1"/>
  <c r="I268" i="3"/>
  <c r="J268" i="3" s="1"/>
  <c r="C273" i="2"/>
  <c r="G268" i="3"/>
  <c r="B273" i="2" l="1"/>
  <c r="P269" i="3"/>
  <c r="Q269" i="3" s="1"/>
  <c r="R269" i="3" l="1"/>
  <c r="E269" i="3"/>
  <c r="F269" i="3" s="1"/>
  <c r="E273" i="2"/>
  <c r="D274" i="2" l="1"/>
  <c r="I269" i="3"/>
  <c r="J269" i="3" s="1"/>
  <c r="C274" i="2"/>
  <c r="G269" i="3"/>
  <c r="B274" i="2" l="1"/>
  <c r="P270" i="3"/>
  <c r="Q270" i="3" s="1"/>
  <c r="R270" i="3" l="1"/>
  <c r="E270" i="3"/>
  <c r="F270" i="3" s="1"/>
  <c r="E274" i="2"/>
  <c r="D275" i="2" l="1"/>
  <c r="I270" i="3"/>
  <c r="J270" i="3" s="1"/>
  <c r="C275" i="2"/>
  <c r="G270" i="3"/>
  <c r="B275" i="2" l="1"/>
  <c r="P271" i="3"/>
  <c r="Q271" i="3" s="1"/>
  <c r="R271" i="3" l="1"/>
  <c r="E271" i="3"/>
  <c r="F271" i="3" s="1"/>
  <c r="E275" i="2"/>
  <c r="D276" i="2" l="1"/>
  <c r="I271" i="3"/>
  <c r="J271" i="3" s="1"/>
  <c r="C276" i="2"/>
  <c r="G271" i="3"/>
  <c r="B276" i="2" l="1"/>
  <c r="P272" i="3"/>
  <c r="Q272" i="3" s="1"/>
  <c r="R272" i="3" l="1"/>
  <c r="E272" i="3"/>
  <c r="F272" i="3" s="1"/>
  <c r="E276" i="2"/>
  <c r="D277" i="2" l="1"/>
  <c r="I272" i="3"/>
  <c r="J272" i="3" s="1"/>
  <c r="C277" i="2"/>
  <c r="G272" i="3"/>
  <c r="B277" i="2" l="1"/>
  <c r="P273" i="3"/>
  <c r="Q273" i="3" s="1"/>
  <c r="R273" i="3" l="1"/>
  <c r="E273" i="3"/>
  <c r="F273" i="3" s="1"/>
  <c r="E277" i="2"/>
  <c r="G273" i="3" l="1"/>
  <c r="D278" i="2"/>
  <c r="I273" i="3"/>
  <c r="J273" i="3" s="1"/>
  <c r="C278" i="2"/>
  <c r="B278" i="2" l="1"/>
  <c r="P274" i="3"/>
  <c r="Q274" i="3" s="1"/>
  <c r="R274" i="3" l="1"/>
  <c r="E274" i="3"/>
  <c r="F274" i="3" s="1"/>
  <c r="E278" i="2"/>
  <c r="G274" i="3" l="1"/>
  <c r="D279" i="2"/>
  <c r="I274" i="3"/>
  <c r="J274" i="3" s="1"/>
  <c r="C279" i="2"/>
  <c r="B279" i="2" l="1"/>
  <c r="P275" i="3"/>
  <c r="Q275" i="3" s="1"/>
  <c r="R275" i="3" l="1"/>
  <c r="E275" i="3"/>
  <c r="F275" i="3" s="1"/>
  <c r="E279" i="2"/>
  <c r="D280" i="2" l="1"/>
  <c r="I275" i="3"/>
  <c r="J275" i="3" s="1"/>
  <c r="C280" i="2"/>
  <c r="G275" i="3"/>
  <c r="B280" i="2" l="1"/>
  <c r="P276" i="3"/>
  <c r="Q276" i="3" s="1"/>
  <c r="R276" i="3" l="1"/>
  <c r="E276" i="3"/>
  <c r="F276" i="3" s="1"/>
  <c r="E280" i="2"/>
  <c r="G276" i="3" l="1"/>
  <c r="D281" i="2"/>
  <c r="I276" i="3"/>
  <c r="J276" i="3" s="1"/>
  <c r="C281" i="2"/>
  <c r="B281" i="2" l="1"/>
  <c r="P277" i="3"/>
  <c r="Q277" i="3" s="1"/>
  <c r="R277" i="3" l="1"/>
  <c r="E277" i="3"/>
  <c r="F277" i="3" s="1"/>
  <c r="E281" i="2"/>
  <c r="D282" i="2" l="1"/>
  <c r="I277" i="3"/>
  <c r="J277" i="3" s="1"/>
  <c r="C282" i="2"/>
  <c r="G277" i="3"/>
  <c r="B282" i="2" l="1"/>
  <c r="P278" i="3"/>
  <c r="Q278" i="3" s="1"/>
  <c r="R278" i="3" l="1"/>
  <c r="E278" i="3"/>
  <c r="F278" i="3" s="1"/>
  <c r="E282" i="2"/>
  <c r="D283" i="2" l="1"/>
  <c r="I278" i="3"/>
  <c r="J278" i="3" s="1"/>
  <c r="C283" i="2"/>
  <c r="G278" i="3"/>
  <c r="B283" i="2" l="1"/>
  <c r="P279" i="3"/>
  <c r="Q279" i="3" s="1"/>
  <c r="R279" i="3" l="1"/>
  <c r="E279" i="3"/>
  <c r="F279" i="3" s="1"/>
  <c r="E283" i="2"/>
  <c r="D284" i="2" l="1"/>
  <c r="I279" i="3"/>
  <c r="J279" i="3" s="1"/>
  <c r="C284" i="2"/>
  <c r="G279" i="3"/>
  <c r="B284" i="2" l="1"/>
  <c r="P280" i="3"/>
  <c r="Q280" i="3" s="1"/>
  <c r="R280" i="3" l="1"/>
  <c r="E280" i="3"/>
  <c r="F280" i="3" s="1"/>
  <c r="E284" i="2"/>
  <c r="D285" i="2" l="1"/>
  <c r="I280" i="3"/>
  <c r="J280" i="3" s="1"/>
  <c r="C285" i="2"/>
  <c r="G280" i="3"/>
  <c r="B285" i="2" l="1"/>
  <c r="P281" i="3"/>
  <c r="Q281" i="3" s="1"/>
  <c r="R281" i="3" l="1"/>
  <c r="E281" i="3"/>
  <c r="F281" i="3" s="1"/>
  <c r="E285" i="2"/>
  <c r="D286" i="2" l="1"/>
  <c r="I281" i="3"/>
  <c r="J281" i="3" s="1"/>
  <c r="C286" i="2"/>
  <c r="G281" i="3"/>
  <c r="B286" i="2" l="1"/>
  <c r="P282" i="3"/>
  <c r="Q282" i="3" s="1"/>
  <c r="R282" i="3" l="1"/>
  <c r="E282" i="3"/>
  <c r="F282" i="3" s="1"/>
  <c r="E286" i="2"/>
  <c r="D287" i="2" l="1"/>
  <c r="I282" i="3"/>
  <c r="J282" i="3" s="1"/>
  <c r="C287" i="2"/>
  <c r="G282" i="3"/>
  <c r="B287" i="2" l="1"/>
  <c r="P283" i="3"/>
  <c r="Q283" i="3" s="1"/>
  <c r="R283" i="3" l="1"/>
  <c r="E283" i="3"/>
  <c r="F283" i="3" s="1"/>
  <c r="E287" i="2"/>
  <c r="D288" i="2" l="1"/>
  <c r="I283" i="3"/>
  <c r="J283" i="3" s="1"/>
  <c r="C288" i="2"/>
  <c r="G283" i="3"/>
  <c r="B288" i="2" l="1"/>
  <c r="P284" i="3"/>
  <c r="Q284" i="3" s="1"/>
  <c r="R284" i="3" l="1"/>
  <c r="E284" i="3"/>
  <c r="F284" i="3" s="1"/>
  <c r="E288" i="2"/>
  <c r="D289" i="2" l="1"/>
  <c r="I284" i="3"/>
  <c r="J284" i="3" s="1"/>
  <c r="C289" i="2"/>
  <c r="G284" i="3"/>
  <c r="B289" i="2" l="1"/>
  <c r="P285" i="3"/>
  <c r="Q285" i="3" s="1"/>
  <c r="R285" i="3" l="1"/>
  <c r="E285" i="3"/>
  <c r="F285" i="3" s="1"/>
  <c r="E289" i="2"/>
  <c r="G285" i="3" l="1"/>
  <c r="D290" i="2"/>
  <c r="I285" i="3"/>
  <c r="J285" i="3" s="1"/>
  <c r="C290" i="2"/>
  <c r="B290" i="2" l="1"/>
  <c r="P286" i="3"/>
  <c r="Q286" i="3" s="1"/>
  <c r="R286" i="3" l="1"/>
  <c r="E286" i="3"/>
  <c r="F286" i="3" s="1"/>
  <c r="E290" i="2"/>
  <c r="D291" i="2" l="1"/>
  <c r="I286" i="3"/>
  <c r="J286" i="3" s="1"/>
  <c r="C291" i="2"/>
  <c r="G286" i="3"/>
  <c r="B291" i="2" l="1"/>
  <c r="P287" i="3"/>
  <c r="Q287" i="3" s="1"/>
  <c r="R287" i="3" l="1"/>
  <c r="E287" i="3"/>
  <c r="F287" i="3" s="1"/>
  <c r="E291" i="2"/>
  <c r="G287" i="3" l="1"/>
  <c r="D292" i="2"/>
  <c r="I287" i="3"/>
  <c r="J287" i="3" s="1"/>
  <c r="C292" i="2"/>
  <c r="B292" i="2" l="1"/>
  <c r="P288" i="3"/>
  <c r="Q288" i="3" s="1"/>
  <c r="R288" i="3" l="1"/>
  <c r="E288" i="3"/>
  <c r="F288" i="3" s="1"/>
  <c r="E292" i="2"/>
  <c r="D293" i="2" l="1"/>
  <c r="I288" i="3"/>
  <c r="J288" i="3" s="1"/>
  <c r="C293" i="2"/>
  <c r="G288" i="3"/>
  <c r="B293" i="2" l="1"/>
  <c r="P289" i="3"/>
  <c r="Q289" i="3" s="1"/>
  <c r="R289" i="3" l="1"/>
  <c r="E289" i="3"/>
  <c r="F289" i="3" s="1"/>
  <c r="E293" i="2"/>
  <c r="D294" i="2" l="1"/>
  <c r="I289" i="3"/>
  <c r="J289" i="3" s="1"/>
  <c r="C294" i="2"/>
  <c r="G289" i="3"/>
  <c r="B294" i="2" l="1"/>
  <c r="P290" i="3"/>
  <c r="Q290" i="3" s="1"/>
  <c r="R290" i="3" l="1"/>
  <c r="E290" i="3"/>
  <c r="F290" i="3" s="1"/>
  <c r="E294" i="2"/>
  <c r="D295" i="2" l="1"/>
  <c r="I290" i="3"/>
  <c r="J290" i="3" s="1"/>
  <c r="C295" i="2"/>
  <c r="G290" i="3"/>
  <c r="B295" i="2" l="1"/>
  <c r="P291" i="3"/>
  <c r="Q291" i="3" s="1"/>
  <c r="R291" i="3" l="1"/>
  <c r="E291" i="3"/>
  <c r="F291" i="3" s="1"/>
  <c r="E295" i="2"/>
  <c r="D296" i="2" l="1"/>
  <c r="I291" i="3"/>
  <c r="J291" i="3" s="1"/>
  <c r="C296" i="2"/>
  <c r="G291" i="3"/>
  <c r="B296" i="2" l="1"/>
  <c r="P292" i="3"/>
  <c r="Q292" i="3" s="1"/>
  <c r="R292" i="3" l="1"/>
  <c r="E292" i="3"/>
  <c r="F292" i="3" s="1"/>
  <c r="E296" i="2"/>
  <c r="D297" i="2" l="1"/>
  <c r="I292" i="3"/>
  <c r="J292" i="3" s="1"/>
  <c r="C297" i="2"/>
  <c r="G292" i="3"/>
  <c r="B297" i="2" l="1"/>
  <c r="P293" i="3"/>
  <c r="Q293" i="3" s="1"/>
  <c r="R293" i="3" l="1"/>
  <c r="E293" i="3"/>
  <c r="F293" i="3" s="1"/>
  <c r="E297" i="2"/>
  <c r="D298" i="2" l="1"/>
  <c r="I293" i="3"/>
  <c r="J293" i="3" s="1"/>
  <c r="C298" i="2"/>
  <c r="G293" i="3"/>
  <c r="B298" i="2" l="1"/>
  <c r="P294" i="3"/>
  <c r="Q294" i="3" s="1"/>
  <c r="R294" i="3" l="1"/>
  <c r="E294" i="3"/>
  <c r="F294" i="3" s="1"/>
  <c r="E298" i="2"/>
  <c r="D299" i="2" l="1"/>
  <c r="I294" i="3"/>
  <c r="J294" i="3" s="1"/>
  <c r="C299" i="2"/>
  <c r="G294" i="3"/>
  <c r="B299" i="2" l="1"/>
  <c r="P295" i="3"/>
  <c r="Q295" i="3" s="1"/>
  <c r="R295" i="3" l="1"/>
  <c r="E295" i="3"/>
  <c r="F295" i="3" s="1"/>
  <c r="E299" i="2"/>
  <c r="G295" i="3" l="1"/>
  <c r="D300" i="2"/>
  <c r="I295" i="3"/>
  <c r="J295" i="3" s="1"/>
  <c r="C300" i="2"/>
  <c r="B300" i="2" l="1"/>
  <c r="P296" i="3"/>
  <c r="Q296" i="3" s="1"/>
  <c r="R296" i="3" l="1"/>
  <c r="E296" i="3"/>
  <c r="F296" i="3" s="1"/>
  <c r="E300" i="2"/>
  <c r="G296" i="3" l="1"/>
  <c r="D301" i="2"/>
  <c r="I296" i="3"/>
  <c r="J296" i="3" s="1"/>
  <c r="C301" i="2"/>
  <c r="B301" i="2" l="1"/>
  <c r="P297" i="3"/>
  <c r="Q297" i="3" s="1"/>
  <c r="R297" i="3" l="1"/>
  <c r="E297" i="3"/>
  <c r="F297" i="3" s="1"/>
  <c r="E301" i="2"/>
  <c r="G297" i="3" l="1"/>
  <c r="D302" i="2"/>
  <c r="I297" i="3"/>
  <c r="J297" i="3" s="1"/>
  <c r="C302" i="2"/>
  <c r="B302" i="2" l="1"/>
  <c r="P298" i="3"/>
  <c r="Q298" i="3" s="1"/>
  <c r="R298" i="3" l="1"/>
  <c r="E298" i="3"/>
  <c r="F298" i="3" s="1"/>
  <c r="E302" i="2"/>
  <c r="G298" i="3" l="1"/>
  <c r="D303" i="2"/>
  <c r="I298" i="3"/>
  <c r="J298" i="3" s="1"/>
  <c r="C303" i="2"/>
  <c r="B303" i="2" l="1"/>
  <c r="P299" i="3"/>
  <c r="Q299" i="3" s="1"/>
  <c r="R299" i="3" l="1"/>
  <c r="E299" i="3"/>
  <c r="F299" i="3" s="1"/>
  <c r="E303" i="2"/>
  <c r="D304" i="2" l="1"/>
  <c r="I299" i="3"/>
  <c r="J299" i="3" s="1"/>
  <c r="C304" i="2"/>
  <c r="G299" i="3"/>
  <c r="B304" i="2" l="1"/>
  <c r="P300" i="3"/>
  <c r="Q300" i="3" s="1"/>
  <c r="R300" i="3" l="1"/>
  <c r="E300" i="3"/>
  <c r="F300" i="3" s="1"/>
  <c r="E304" i="2"/>
  <c r="G300" i="3" l="1"/>
  <c r="D305" i="2"/>
  <c r="I300" i="3"/>
  <c r="J300" i="3" s="1"/>
  <c r="C305" i="2"/>
  <c r="B305" i="2" l="1"/>
  <c r="P301" i="3"/>
  <c r="Q301" i="3" s="1"/>
  <c r="R301" i="3" l="1"/>
  <c r="E301" i="3"/>
  <c r="F301" i="3" s="1"/>
  <c r="E305" i="2"/>
  <c r="D306" i="2" l="1"/>
  <c r="I301" i="3"/>
  <c r="J301" i="3" s="1"/>
  <c r="C306" i="2"/>
  <c r="G301" i="3"/>
  <c r="B306" i="2" l="1"/>
  <c r="P302" i="3"/>
  <c r="Q302" i="3" s="1"/>
  <c r="R302" i="3" l="1"/>
  <c r="E302" i="3"/>
  <c r="F302" i="3" s="1"/>
  <c r="E306" i="2"/>
  <c r="D307" i="2" l="1"/>
  <c r="I302" i="3"/>
  <c r="J302" i="3" s="1"/>
  <c r="C307" i="2"/>
  <c r="G302" i="3"/>
  <c r="B307" i="2" l="1"/>
  <c r="P303" i="3"/>
  <c r="Q303" i="3" s="1"/>
  <c r="R303" i="3" l="1"/>
  <c r="E303" i="3"/>
  <c r="F303" i="3" s="1"/>
  <c r="E307" i="2"/>
  <c r="G303" i="3" l="1"/>
  <c r="D308" i="2"/>
  <c r="I303" i="3"/>
  <c r="J303" i="3" s="1"/>
  <c r="C308" i="2"/>
  <c r="P304" i="3" s="1"/>
  <c r="Q304" i="3" s="1"/>
  <c r="R304" i="3" l="1"/>
  <c r="B308" i="2"/>
  <c r="E308" i="2" l="1"/>
  <c r="E304" i="3"/>
  <c r="F304" i="3" s="1"/>
  <c r="G304" i="3" l="1"/>
  <c r="I304" i="3"/>
  <c r="J304" i="3" s="1"/>
  <c r="D309" i="2"/>
  <c r="C309" i="2"/>
  <c r="P305" i="3" s="1"/>
  <c r="Q305" i="3" s="1"/>
  <c r="B309" i="2" l="1"/>
  <c r="R305" i="3"/>
  <c r="E309" i="2"/>
  <c r="E305" i="3"/>
  <c r="F305" i="3" s="1"/>
  <c r="G305" i="3" l="1"/>
  <c r="D310" i="2"/>
  <c r="I305" i="3"/>
  <c r="J305" i="3" s="1"/>
  <c r="C310" i="2"/>
  <c r="B310" i="2" l="1"/>
  <c r="P306" i="3"/>
  <c r="Q306" i="3" s="1"/>
  <c r="R306" i="3" l="1"/>
  <c r="E310" i="2"/>
  <c r="E306" i="3"/>
  <c r="F306" i="3" s="1"/>
  <c r="G306" i="3" l="1"/>
  <c r="D311" i="2"/>
  <c r="I306" i="3"/>
  <c r="J306" i="3" s="1"/>
  <c r="C311" i="2"/>
  <c r="B311" i="2" l="1"/>
  <c r="P307" i="3"/>
  <c r="Q307" i="3" s="1"/>
  <c r="R307" i="3" l="1"/>
  <c r="E311" i="2"/>
  <c r="E307" i="3"/>
  <c r="F307" i="3" s="1"/>
  <c r="G307" i="3" l="1"/>
  <c r="D312" i="2"/>
  <c r="I307" i="3"/>
  <c r="J307" i="3" s="1"/>
  <c r="C312" i="2"/>
  <c r="B312" i="2" l="1"/>
  <c r="P308" i="3"/>
  <c r="Q308" i="3" s="1"/>
  <c r="R308" i="3" l="1"/>
  <c r="E312" i="2"/>
  <c r="E308" i="3"/>
  <c r="F308" i="3" s="1"/>
  <c r="D313" i="2" l="1"/>
  <c r="I308" i="3"/>
  <c r="J308" i="3" s="1"/>
  <c r="C313" i="2"/>
  <c r="G308" i="3"/>
  <c r="B313" i="2" l="1"/>
  <c r="P309" i="3"/>
  <c r="Q309" i="3" s="1"/>
  <c r="R309" i="3" l="1"/>
  <c r="E313" i="2"/>
  <c r="E309" i="3"/>
  <c r="F309" i="3" s="1"/>
  <c r="G309" i="3" l="1"/>
  <c r="D314" i="2"/>
  <c r="I309" i="3"/>
  <c r="J309" i="3" s="1"/>
  <c r="C314" i="2"/>
  <c r="B314" i="2" l="1"/>
  <c r="P310" i="3"/>
  <c r="Q310" i="3" s="1"/>
  <c r="R310" i="3" l="1"/>
  <c r="E314" i="2"/>
  <c r="E310" i="3"/>
  <c r="F310" i="3" s="1"/>
  <c r="D315" i="2" l="1"/>
  <c r="I310" i="3"/>
  <c r="J310" i="3" s="1"/>
  <c r="C315" i="2"/>
  <c r="G310" i="3"/>
  <c r="B315" i="2" l="1"/>
  <c r="P311" i="3"/>
  <c r="Q311" i="3" s="1"/>
  <c r="R311" i="3" l="1"/>
  <c r="E315" i="2"/>
  <c r="E311" i="3"/>
  <c r="F311" i="3" s="1"/>
  <c r="D316" i="2" l="1"/>
  <c r="I311" i="3"/>
  <c r="J311" i="3" s="1"/>
  <c r="C316" i="2"/>
  <c r="P312" i="3" s="1"/>
  <c r="Q312" i="3" s="1"/>
  <c r="G311" i="3"/>
  <c r="B316" i="2" l="1"/>
  <c r="E316" i="2"/>
  <c r="E312" i="3"/>
  <c r="F312" i="3" s="1"/>
  <c r="R312" i="3"/>
  <c r="G312" i="3" l="1"/>
  <c r="I312" i="3"/>
  <c r="J312" i="3" s="1"/>
  <c r="D317" i="2"/>
  <c r="C317" i="2"/>
  <c r="P313" i="3" s="1"/>
  <c r="Q313" i="3" s="1"/>
  <c r="B317" i="2" l="1"/>
  <c r="E317" i="2"/>
  <c r="E313" i="3"/>
  <c r="F313" i="3" s="1"/>
  <c r="R313" i="3"/>
  <c r="G313" i="3" l="1"/>
  <c r="I313" i="3"/>
  <c r="J313" i="3" s="1"/>
  <c r="D318" i="2"/>
  <c r="C318" i="2"/>
  <c r="B318" i="2" l="1"/>
  <c r="P314" i="3"/>
  <c r="Q314" i="3" s="1"/>
  <c r="R314" i="3" l="1"/>
  <c r="E314" i="3"/>
  <c r="F314" i="3" s="1"/>
  <c r="E318" i="2"/>
  <c r="G314" i="3" l="1"/>
  <c r="I314" i="3"/>
  <c r="J314" i="3" s="1"/>
  <c r="D319" i="2"/>
  <c r="C319" i="2"/>
  <c r="B319" i="2" l="1"/>
  <c r="P315" i="3"/>
  <c r="Q315" i="3" s="1"/>
  <c r="R315" i="3" l="1"/>
  <c r="E319" i="2"/>
  <c r="E315" i="3"/>
  <c r="F315" i="3" s="1"/>
  <c r="G315" i="3" l="1"/>
  <c r="I315" i="3"/>
  <c r="J315" i="3" s="1"/>
  <c r="D320" i="2"/>
  <c r="C320" i="2"/>
  <c r="P316" i="3" s="1"/>
  <c r="Q316" i="3" s="1"/>
  <c r="B320" i="2" l="1"/>
  <c r="E320" i="2" s="1"/>
  <c r="R316" i="3"/>
  <c r="E316" i="3" l="1"/>
  <c r="F316" i="3" s="1"/>
  <c r="G316" i="3" s="1"/>
  <c r="I316" i="3"/>
  <c r="J316" i="3" s="1"/>
  <c r="D321" i="2"/>
  <c r="C321" i="2"/>
  <c r="B321" i="2" l="1"/>
  <c r="P317" i="3"/>
  <c r="Q317" i="3" s="1"/>
  <c r="R317" i="3" l="1"/>
  <c r="E321" i="2"/>
  <c r="E317" i="3"/>
  <c r="F317" i="3" s="1"/>
  <c r="G317" i="3" l="1"/>
  <c r="I317" i="3"/>
  <c r="J317" i="3" s="1"/>
  <c r="D322" i="2"/>
  <c r="C322" i="2"/>
  <c r="B322" i="2" l="1"/>
  <c r="P318" i="3"/>
  <c r="Q318" i="3" s="1"/>
  <c r="R318" i="3" l="1"/>
  <c r="E322" i="2"/>
  <c r="E318" i="3"/>
  <c r="F318" i="3" s="1"/>
  <c r="I318" i="3" l="1"/>
  <c r="J318" i="3" s="1"/>
  <c r="D323" i="2"/>
  <c r="C323" i="2"/>
  <c r="P319" i="3" s="1"/>
  <c r="Q319" i="3" s="1"/>
  <c r="G318" i="3"/>
  <c r="B323" i="2" l="1"/>
  <c r="E323" i="2" s="1"/>
  <c r="R319" i="3"/>
  <c r="E319" i="3" l="1"/>
  <c r="F319" i="3" s="1"/>
  <c r="G319" i="3" s="1"/>
  <c r="D324" i="2"/>
  <c r="I319" i="3"/>
  <c r="J319" i="3" s="1"/>
  <c r="C324" i="2"/>
  <c r="P320" i="3" s="1"/>
  <c r="Q320" i="3" s="1"/>
  <c r="B324" i="2" l="1"/>
  <c r="R320" i="3"/>
  <c r="E324" i="2"/>
  <c r="E320" i="3"/>
  <c r="F320" i="3" s="1"/>
  <c r="D325" i="2" l="1"/>
  <c r="I320" i="3"/>
  <c r="J320" i="3" s="1"/>
  <c r="C325" i="2"/>
  <c r="P321" i="3" s="1"/>
  <c r="Q321" i="3" s="1"/>
  <c r="G320" i="3"/>
  <c r="B325" i="2" l="1"/>
  <c r="R321" i="3"/>
  <c r="E325" i="2"/>
  <c r="E321" i="3"/>
  <c r="F321" i="3" s="1"/>
  <c r="G321" i="3" l="1"/>
  <c r="I321" i="3"/>
  <c r="J321" i="3" s="1"/>
  <c r="D326" i="2"/>
  <c r="C326" i="2"/>
  <c r="B326" i="2" l="1"/>
  <c r="P322" i="3"/>
  <c r="Q322" i="3" s="1"/>
  <c r="R322" i="3" l="1"/>
  <c r="E326" i="2"/>
  <c r="E322" i="3"/>
  <c r="F322" i="3" s="1"/>
  <c r="G322" i="3" l="1"/>
  <c r="I322" i="3"/>
  <c r="J322" i="3" s="1"/>
  <c r="C327" i="2"/>
  <c r="P323" i="3" s="1"/>
  <c r="Q323" i="3" s="1"/>
  <c r="D327" i="2"/>
  <c r="B327" i="2" l="1"/>
  <c r="E327" i="2"/>
  <c r="E323" i="3"/>
  <c r="F323" i="3" s="1"/>
  <c r="R323" i="3"/>
  <c r="G323" i="3" l="1"/>
  <c r="I323" i="3"/>
  <c r="J323" i="3" s="1"/>
  <c r="D328" i="2"/>
  <c r="C328" i="2"/>
  <c r="B328" i="2" l="1"/>
  <c r="P324" i="3"/>
  <c r="Q324" i="3" s="1"/>
  <c r="R324" i="3" l="1"/>
  <c r="E328" i="2"/>
  <c r="E324" i="3"/>
  <c r="F324" i="3" s="1"/>
  <c r="G324" i="3" l="1"/>
  <c r="I324" i="3"/>
  <c r="J324" i="3" s="1"/>
  <c r="C329" i="2"/>
  <c r="D329" i="2"/>
  <c r="B329" i="2" l="1"/>
  <c r="P325" i="3"/>
  <c r="Q325" i="3" s="1"/>
  <c r="R325" i="3" l="1"/>
  <c r="E329" i="2"/>
  <c r="E325" i="3"/>
  <c r="F325" i="3" s="1"/>
  <c r="G325" i="3" l="1"/>
  <c r="I325" i="3"/>
  <c r="J325" i="3" s="1"/>
  <c r="D330" i="2"/>
  <c r="C330" i="2"/>
  <c r="B330" i="2" l="1"/>
  <c r="P326" i="3"/>
  <c r="Q326" i="3" s="1"/>
  <c r="R326" i="3" l="1"/>
  <c r="E330" i="2"/>
  <c r="E326" i="3"/>
  <c r="F326" i="3" s="1"/>
  <c r="G326" i="3" l="1"/>
  <c r="I326" i="3"/>
  <c r="J326" i="3" s="1"/>
  <c r="C331" i="2"/>
  <c r="D331" i="2"/>
  <c r="B331" i="2" l="1"/>
  <c r="P327" i="3"/>
  <c r="Q327" i="3" s="1"/>
  <c r="R327" i="3" l="1"/>
  <c r="E327" i="3"/>
  <c r="F327" i="3" s="1"/>
  <c r="E331" i="2"/>
  <c r="I327" i="3" l="1"/>
  <c r="J327" i="3" s="1"/>
  <c r="D332" i="2"/>
  <c r="C332" i="2"/>
  <c r="G327" i="3"/>
  <c r="B332" i="2" l="1"/>
  <c r="P328" i="3"/>
  <c r="Q328" i="3" s="1"/>
  <c r="R328" i="3" l="1"/>
  <c r="E328" i="3"/>
  <c r="F328" i="3" s="1"/>
  <c r="E332" i="2"/>
  <c r="G328" i="3" l="1"/>
  <c r="I328" i="3"/>
  <c r="J328" i="3" s="1"/>
  <c r="D333" i="2"/>
  <c r="C333" i="2"/>
  <c r="B333" i="2" l="1"/>
  <c r="P329" i="3"/>
  <c r="Q329" i="3" s="1"/>
  <c r="R329" i="3" l="1"/>
  <c r="E333" i="2"/>
  <c r="E329" i="3"/>
  <c r="F329" i="3" s="1"/>
  <c r="I329" i="3" l="1"/>
  <c r="J329" i="3" s="1"/>
  <c r="D334" i="2"/>
  <c r="C334" i="2"/>
  <c r="P330" i="3" s="1"/>
  <c r="Q330" i="3" s="1"/>
  <c r="G329" i="3"/>
  <c r="B334" i="2" l="1"/>
  <c r="E334" i="2" s="1"/>
  <c r="E330" i="3"/>
  <c r="F330" i="3" s="1"/>
  <c r="R330" i="3"/>
  <c r="G330" i="3" l="1"/>
  <c r="D335" i="2"/>
  <c r="I330" i="3"/>
  <c r="J330" i="3" s="1"/>
  <c r="C335" i="2"/>
  <c r="B335" i="2" l="1"/>
  <c r="P331" i="3"/>
  <c r="Q331" i="3" s="1"/>
  <c r="R331" i="3" l="1"/>
  <c r="E335" i="2"/>
  <c r="E331" i="3"/>
  <c r="F331" i="3" s="1"/>
  <c r="G331" i="3" l="1"/>
  <c r="I331" i="3"/>
  <c r="J331" i="3" s="1"/>
  <c r="C336" i="2"/>
  <c r="P332" i="3" s="1"/>
  <c r="Q332" i="3" s="1"/>
  <c r="D336" i="2"/>
  <c r="B336" i="2" s="1"/>
  <c r="R332" i="3" l="1"/>
  <c r="E336" i="2"/>
  <c r="E332" i="3"/>
  <c r="F332" i="3" s="1"/>
  <c r="G332" i="3" l="1"/>
  <c r="I332" i="3"/>
  <c r="J332" i="3" s="1"/>
  <c r="D337" i="2"/>
  <c r="C337" i="2"/>
  <c r="B337" i="2" l="1"/>
  <c r="P333" i="3"/>
  <c r="Q333" i="3" s="1"/>
  <c r="R333" i="3" l="1"/>
  <c r="E337" i="2"/>
  <c r="E333" i="3"/>
  <c r="F333" i="3" s="1"/>
  <c r="G333" i="3" l="1"/>
  <c r="I333" i="3"/>
  <c r="J333" i="3" s="1"/>
  <c r="D338" i="2"/>
  <c r="C338" i="2"/>
  <c r="P334" i="3" s="1"/>
  <c r="Q334" i="3" s="1"/>
  <c r="B338" i="2" l="1"/>
  <c r="R334" i="3"/>
  <c r="E338" i="2"/>
  <c r="E334" i="3"/>
  <c r="F334" i="3" s="1"/>
  <c r="G334" i="3" l="1"/>
  <c r="D339" i="2"/>
  <c r="I334" i="3"/>
  <c r="J334" i="3" s="1"/>
  <c r="C339" i="2"/>
  <c r="B339" i="2" l="1"/>
  <c r="P335" i="3"/>
  <c r="Q335" i="3" s="1"/>
  <c r="R335" i="3" l="1"/>
  <c r="E339" i="2"/>
  <c r="E335" i="3"/>
  <c r="F335" i="3" s="1"/>
  <c r="G335" i="3" l="1"/>
  <c r="D340" i="2"/>
  <c r="I335" i="3"/>
  <c r="J335" i="3" s="1"/>
  <c r="C340" i="2"/>
  <c r="B340" i="2" l="1"/>
  <c r="P336" i="3"/>
  <c r="Q336" i="3" s="1"/>
  <c r="R336" i="3" l="1"/>
  <c r="E340" i="2"/>
  <c r="E336" i="3"/>
  <c r="F336" i="3" s="1"/>
  <c r="D341" i="2" l="1"/>
  <c r="I336" i="3"/>
  <c r="J336" i="3" s="1"/>
  <c r="C341" i="2"/>
  <c r="P337" i="3" s="1"/>
  <c r="Q337" i="3" s="1"/>
  <c r="G336" i="3"/>
  <c r="B341" i="2" l="1"/>
  <c r="R337" i="3"/>
  <c r="E341" i="2"/>
  <c r="E337" i="3"/>
  <c r="F337" i="3" s="1"/>
  <c r="G337" i="3" l="1"/>
  <c r="I337" i="3"/>
  <c r="J337" i="3" s="1"/>
  <c r="D342" i="2"/>
  <c r="C342" i="2"/>
  <c r="B342" i="2" l="1"/>
  <c r="P338" i="3"/>
  <c r="Q338" i="3" s="1"/>
  <c r="R338" i="3" l="1"/>
  <c r="E342" i="2"/>
  <c r="E338" i="3"/>
  <c r="F338" i="3" s="1"/>
  <c r="G338" i="3" l="1"/>
  <c r="I338" i="3"/>
  <c r="J338" i="3" s="1"/>
  <c r="D343" i="2"/>
  <c r="C343" i="2"/>
  <c r="P339" i="3" s="1"/>
  <c r="Q339" i="3" s="1"/>
  <c r="B343" i="2" l="1"/>
  <c r="R339" i="3"/>
  <c r="E343" i="2"/>
  <c r="E339" i="3"/>
  <c r="F339" i="3" s="1"/>
  <c r="I339" i="3" l="1"/>
  <c r="J339" i="3" s="1"/>
  <c r="D344" i="2"/>
  <c r="C344" i="2"/>
  <c r="P340" i="3" s="1"/>
  <c r="Q340" i="3" s="1"/>
  <c r="G339" i="3"/>
  <c r="B344" i="2" l="1"/>
  <c r="R340" i="3"/>
  <c r="E340" i="3" l="1"/>
  <c r="E344" i="2"/>
  <c r="F340" i="3" l="1"/>
  <c r="D345" i="2"/>
  <c r="I340" i="3"/>
  <c r="J340" i="3" s="1"/>
  <c r="C345" i="2"/>
  <c r="P341" i="3" s="1"/>
  <c r="Q341" i="3" l="1"/>
  <c r="G340" i="3"/>
  <c r="B345" i="2"/>
  <c r="R341" i="3" l="1"/>
  <c r="E341" i="3"/>
  <c r="E345" i="2"/>
  <c r="F341" i="3" l="1"/>
  <c r="I341" i="3"/>
  <c r="J341" i="3" s="1"/>
  <c r="C346" i="2"/>
  <c r="P342" i="3" s="1"/>
  <c r="Q342" i="3" s="1"/>
  <c r="D346" i="2"/>
  <c r="B346" i="2" s="1"/>
  <c r="E342" i="3" s="1"/>
  <c r="F342" i="3" l="1"/>
  <c r="G341" i="3"/>
  <c r="E346" i="2"/>
  <c r="R342" i="3"/>
  <c r="G342" i="3" l="1"/>
  <c r="I342" i="3"/>
  <c r="J342" i="3" s="1"/>
  <c r="C347" i="2"/>
  <c r="P343" i="3" s="1"/>
  <c r="D347" i="2"/>
  <c r="B347" i="2" s="1"/>
  <c r="E343" i="3" s="1"/>
  <c r="Q343" i="3" l="1"/>
  <c r="R343" i="3" s="1"/>
  <c r="E347" i="2"/>
  <c r="D348" i="2" s="1"/>
  <c r="F343" i="3"/>
  <c r="C348" i="2" l="1"/>
  <c r="P344" i="3" s="1"/>
  <c r="B348" i="2"/>
  <c r="E348" i="2" s="1"/>
  <c r="I343" i="3"/>
  <c r="J343" i="3" s="1"/>
  <c r="Q344" i="3"/>
  <c r="G343" i="3"/>
  <c r="E344" i="3" l="1"/>
  <c r="F344" i="3" s="1"/>
  <c r="G344" i="3" s="1"/>
  <c r="D349" i="2"/>
  <c r="I344" i="3"/>
  <c r="J344" i="3" s="1"/>
  <c r="C349" i="2"/>
  <c r="P345" i="3" s="1"/>
  <c r="Q345" i="3" s="1"/>
  <c r="R345" i="3" s="1"/>
  <c r="R344" i="3"/>
  <c r="B349" i="2" l="1"/>
  <c r="E349" i="2" s="1"/>
  <c r="D350" i="2" s="1"/>
  <c r="C350" i="2" l="1"/>
  <c r="I345" i="3"/>
  <c r="J345" i="3" s="1"/>
  <c r="E345" i="3"/>
  <c r="F345" i="3" s="1"/>
  <c r="G345" i="3" s="1"/>
  <c r="B350" i="2"/>
  <c r="P346" i="3"/>
  <c r="Q346" i="3" s="1"/>
  <c r="R346" i="3" l="1"/>
  <c r="E350" i="2"/>
  <c r="E346" i="3"/>
  <c r="F346" i="3" s="1"/>
  <c r="G346" i="3" l="1"/>
  <c r="I346" i="3"/>
  <c r="J346" i="3" s="1"/>
  <c r="D351" i="2"/>
  <c r="C351" i="2"/>
  <c r="B351" i="2" l="1"/>
  <c r="P347" i="3"/>
  <c r="Q347" i="3" s="1"/>
  <c r="R347" i="3" l="1"/>
  <c r="E351" i="2"/>
  <c r="E347" i="3"/>
  <c r="F347" i="3" s="1"/>
  <c r="I347" i="3" l="1"/>
  <c r="J347" i="3" s="1"/>
  <c r="C352" i="2"/>
  <c r="P348" i="3" s="1"/>
  <c r="Q348" i="3" s="1"/>
  <c r="D352" i="2"/>
  <c r="B352" i="2" s="1"/>
  <c r="G347" i="3"/>
  <c r="E348" i="3" l="1"/>
  <c r="F348" i="3" s="1"/>
  <c r="E352" i="2"/>
  <c r="I348" i="3" s="1"/>
  <c r="J348" i="3" s="1"/>
  <c r="R348" i="3"/>
  <c r="G348" i="3"/>
  <c r="C353" i="2" l="1"/>
  <c r="P349" i="3" s="1"/>
  <c r="Q349" i="3" s="1"/>
  <c r="R349" i="3" s="1"/>
  <c r="D353" i="2"/>
  <c r="B353" i="2" s="1"/>
  <c r="E349" i="3" l="1"/>
  <c r="F349" i="3" s="1"/>
  <c r="E353" i="2"/>
  <c r="G349" i="3"/>
  <c r="D354" i="2" l="1"/>
  <c r="C354" i="2"/>
  <c r="P350" i="3" s="1"/>
  <c r="Q350" i="3" s="1"/>
  <c r="R350" i="3" s="1"/>
  <c r="I349" i="3"/>
  <c r="J349" i="3" s="1"/>
  <c r="B354" i="2" l="1"/>
  <c r="E354" i="2" l="1"/>
  <c r="E350" i="3"/>
  <c r="F350" i="3" s="1"/>
  <c r="G350" i="3" s="1"/>
  <c r="I350" i="3" l="1"/>
  <c r="J350" i="3" s="1"/>
  <c r="C355" i="2"/>
  <c r="P351" i="3" s="1"/>
  <c r="Q351" i="3" s="1"/>
  <c r="R351" i="3" s="1"/>
  <c r="D355" i="2"/>
  <c r="B355" i="2" l="1"/>
  <c r="E355" i="2" s="1"/>
  <c r="C356" i="2" s="1"/>
  <c r="P352" i="3" s="1"/>
  <c r="Q352" i="3" s="1"/>
  <c r="D356" i="2"/>
  <c r="B356" i="2" l="1"/>
  <c r="I351" i="3"/>
  <c r="J351" i="3" s="1"/>
  <c r="E351" i="3"/>
  <c r="F351" i="3" s="1"/>
  <c r="G351" i="3" s="1"/>
  <c r="R352" i="3"/>
  <c r="E356" i="2"/>
  <c r="E352" i="3"/>
  <c r="F352" i="3" s="1"/>
  <c r="G352" i="3" l="1"/>
  <c r="I352" i="3"/>
  <c r="J352" i="3" s="1"/>
  <c r="D357" i="2"/>
  <c r="C357" i="2"/>
  <c r="P353" i="3" s="1"/>
  <c r="Q353" i="3" s="1"/>
  <c r="B357" i="2" l="1"/>
  <c r="E357" i="2" s="1"/>
  <c r="R353" i="3"/>
  <c r="E353" i="3"/>
  <c r="F353" i="3" s="1"/>
  <c r="G353" i="3" l="1"/>
  <c r="I353" i="3"/>
  <c r="J353" i="3" s="1"/>
  <c r="D358" i="2"/>
  <c r="C358" i="2"/>
  <c r="B358" i="2" l="1"/>
  <c r="P354" i="3"/>
  <c r="Q354" i="3" s="1"/>
  <c r="R354" i="3" l="1"/>
  <c r="E358" i="2"/>
  <c r="E354" i="3"/>
  <c r="F354" i="3" s="1"/>
  <c r="I354" i="3" l="1"/>
  <c r="J354" i="3" s="1"/>
  <c r="D359" i="2"/>
  <c r="C359" i="2"/>
  <c r="G354" i="3"/>
  <c r="B359" i="2" l="1"/>
  <c r="P355" i="3"/>
  <c r="Q355" i="3" s="1"/>
  <c r="R355" i="3" l="1"/>
  <c r="E359" i="2"/>
  <c r="E355" i="3"/>
  <c r="F355" i="3" s="1"/>
  <c r="G355" i="3" l="1"/>
  <c r="I355" i="3"/>
  <c r="J355" i="3" s="1"/>
  <c r="D360" i="2"/>
  <c r="C360" i="2"/>
  <c r="B360" i="2" l="1"/>
  <c r="P356" i="3"/>
  <c r="Q356" i="3" s="1"/>
  <c r="R356" i="3" l="1"/>
  <c r="E360" i="2"/>
  <c r="E356" i="3"/>
  <c r="F356" i="3" s="1"/>
  <c r="G356" i="3" l="1"/>
  <c r="I356" i="3"/>
  <c r="J356" i="3" s="1"/>
  <c r="D361" i="2"/>
  <c r="C361" i="2"/>
  <c r="P357" i="3" s="1"/>
  <c r="Q357" i="3" s="1"/>
  <c r="B361" i="2" l="1"/>
  <c r="R357" i="3"/>
  <c r="E361" i="2"/>
  <c r="E357" i="3"/>
  <c r="F357" i="3" s="1"/>
  <c r="I357" i="3" l="1"/>
  <c r="J357" i="3" s="1"/>
  <c r="D362" i="2"/>
  <c r="C362" i="2"/>
  <c r="P358" i="3" s="1"/>
  <c r="Q358" i="3" s="1"/>
  <c r="G357" i="3"/>
  <c r="B362" i="2" l="1"/>
  <c r="R358" i="3"/>
  <c r="E362" i="2"/>
  <c r="E358" i="3"/>
  <c r="F358" i="3" s="1"/>
  <c r="I358" i="3" l="1"/>
  <c r="J358" i="3" s="1"/>
  <c r="D363" i="2"/>
  <c r="C363" i="2"/>
  <c r="G358" i="3"/>
  <c r="B363" i="2" l="1"/>
  <c r="P359" i="3"/>
  <c r="Q359" i="3" s="1"/>
  <c r="R359" i="3" l="1"/>
  <c r="E363" i="2"/>
  <c r="E359" i="3"/>
  <c r="F359" i="3" s="1"/>
  <c r="G359" i="3" l="1"/>
  <c r="I359" i="3"/>
  <c r="J359" i="3" s="1"/>
  <c r="D364" i="2"/>
  <c r="C364" i="2"/>
  <c r="P360" i="3" s="1"/>
  <c r="Q360" i="3" s="1"/>
  <c r="B364" i="2" l="1"/>
  <c r="E364" i="2" s="1"/>
  <c r="E360" i="3"/>
  <c r="F360" i="3" s="1"/>
  <c r="R360" i="3"/>
  <c r="G360" i="3" l="1"/>
  <c r="I360" i="3"/>
  <c r="J360" i="3" s="1"/>
  <c r="C365" i="2"/>
  <c r="P361" i="3" s="1"/>
  <c r="Q361" i="3" s="1"/>
  <c r="D365" i="2"/>
  <c r="B365" i="2" s="1"/>
  <c r="R361" i="3" l="1"/>
  <c r="E365" i="2"/>
  <c r="E361" i="3"/>
  <c r="F361" i="3" s="1"/>
  <c r="G361" i="3" l="1"/>
  <c r="I361" i="3"/>
  <c r="J361" i="3" s="1"/>
  <c r="D366" i="2"/>
  <c r="C366" i="2"/>
  <c r="B366" i="2" l="1"/>
  <c r="P362" i="3"/>
  <c r="Q362" i="3" s="1"/>
  <c r="R362" i="3" l="1"/>
  <c r="E366" i="2"/>
  <c r="E362" i="3"/>
  <c r="F362" i="3" s="1"/>
  <c r="G362" i="3" l="1"/>
  <c r="I362" i="3"/>
  <c r="J362" i="3" s="1"/>
  <c r="C367" i="2"/>
  <c r="D367" i="2"/>
  <c r="B367" i="2" l="1"/>
  <c r="P363" i="3"/>
  <c r="Q363" i="3" s="1"/>
  <c r="R363" i="3" l="1"/>
  <c r="E367" i="2"/>
  <c r="E363" i="3"/>
  <c r="F363" i="3" s="1"/>
  <c r="G363" i="3" l="1"/>
  <c r="I363" i="3"/>
  <c r="J363" i="3" s="1"/>
  <c r="D368" i="2"/>
  <c r="D369" i="2" s="1"/>
  <c r="C368" i="2"/>
  <c r="C369" i="2" s="1"/>
  <c r="B368" i="2" l="1"/>
  <c r="B369" i="2" s="1"/>
  <c r="P364" i="3"/>
  <c r="Q364" i="3" l="1"/>
  <c r="R364" i="3" s="1"/>
  <c r="E368" i="2"/>
  <c r="I364" i="3" s="1"/>
  <c r="J364" i="3" s="1"/>
  <c r="E364" i="3"/>
  <c r="F364" i="3" l="1"/>
  <c r="G364" i="3" s="1"/>
</calcChain>
</file>

<file path=xl/sharedStrings.xml><?xml version="1.0" encoding="utf-8"?>
<sst xmlns="http://schemas.openxmlformats.org/spreadsheetml/2006/main" count="2599" uniqueCount="399">
  <si>
    <t>贷款金额</t>
    <phoneticPr fontId="1" type="noConversion"/>
  </si>
  <si>
    <t>贷款年数</t>
    <phoneticPr fontId="1" type="noConversion"/>
  </si>
  <si>
    <t>等额本金计算器</t>
    <phoneticPr fontId="1" type="noConversion"/>
  </si>
  <si>
    <t>单位</t>
    <phoneticPr fontId="1" type="noConversion"/>
  </si>
  <si>
    <t>万元</t>
    <phoneticPr fontId="1" type="noConversion"/>
  </si>
  <si>
    <t>年</t>
    <phoneticPr fontId="1" type="noConversion"/>
  </si>
  <si>
    <t>n%/年</t>
    <phoneticPr fontId="1" type="noConversion"/>
  </si>
  <si>
    <t>数值</t>
    <phoneticPr fontId="1" type="noConversion"/>
  </si>
  <si>
    <t>还款金额</t>
    <phoneticPr fontId="1" type="noConversion"/>
  </si>
  <si>
    <t>当期利息</t>
    <phoneticPr fontId="1" type="noConversion"/>
  </si>
  <si>
    <t>当期本金</t>
    <phoneticPr fontId="1" type="noConversion"/>
  </si>
  <si>
    <t>欠款余额</t>
    <phoneticPr fontId="1" type="noConversion"/>
  </si>
  <si>
    <t>期数</t>
    <phoneticPr fontId="1" type="noConversion"/>
  </si>
  <si>
    <t>贷款利率</t>
    <phoneticPr fontId="1" type="noConversion"/>
  </si>
  <si>
    <t>第1月</t>
    <phoneticPr fontId="1" type="noConversion"/>
  </si>
  <si>
    <t>第2月</t>
    <phoneticPr fontId="1" type="noConversion"/>
  </si>
  <si>
    <t>第3月</t>
  </si>
  <si>
    <t>第4月</t>
  </si>
  <si>
    <t>第5月</t>
  </si>
  <si>
    <t>第6月</t>
  </si>
  <si>
    <t>第7月</t>
  </si>
  <si>
    <t>第8月</t>
  </si>
  <si>
    <t>第9月</t>
  </si>
  <si>
    <t>第10月</t>
  </si>
  <si>
    <t>第11月</t>
  </si>
  <si>
    <t>第12月</t>
  </si>
  <si>
    <t>第13月</t>
  </si>
  <si>
    <t>第14月</t>
  </si>
  <si>
    <t>第15月</t>
  </si>
  <si>
    <t>第16月</t>
  </si>
  <si>
    <t>第17月</t>
  </si>
  <si>
    <t>第18月</t>
  </si>
  <si>
    <t>第19月</t>
  </si>
  <si>
    <t>第20月</t>
  </si>
  <si>
    <t>第21月</t>
  </si>
  <si>
    <t>第22月</t>
  </si>
  <si>
    <t>第23月</t>
  </si>
  <si>
    <t>第24月</t>
  </si>
  <si>
    <t>第25月</t>
  </si>
  <si>
    <t>第26月</t>
  </si>
  <si>
    <t>第27月</t>
  </si>
  <si>
    <t>第28月</t>
  </si>
  <si>
    <t>第29月</t>
  </si>
  <si>
    <t>第30月</t>
  </si>
  <si>
    <t>第31月</t>
  </si>
  <si>
    <t>第32月</t>
  </si>
  <si>
    <t>第33月</t>
  </si>
  <si>
    <t>第34月</t>
  </si>
  <si>
    <t>第35月</t>
  </si>
  <si>
    <t>第36月</t>
  </si>
  <si>
    <t>第37月</t>
  </si>
  <si>
    <t>第38月</t>
  </si>
  <si>
    <t>第39月</t>
  </si>
  <si>
    <t>第40月</t>
  </si>
  <si>
    <t>第41月</t>
  </si>
  <si>
    <t>第42月</t>
  </si>
  <si>
    <t>第43月</t>
  </si>
  <si>
    <t>第44月</t>
  </si>
  <si>
    <t>第45月</t>
  </si>
  <si>
    <t>第46月</t>
  </si>
  <si>
    <t>第47月</t>
  </si>
  <si>
    <t>第48月</t>
  </si>
  <si>
    <t>第49月</t>
  </si>
  <si>
    <t>第50月</t>
  </si>
  <si>
    <t>第51月</t>
  </si>
  <si>
    <t>第52月</t>
  </si>
  <si>
    <t>第53月</t>
  </si>
  <si>
    <t>第54月</t>
  </si>
  <si>
    <t>第55月</t>
  </si>
  <si>
    <t>第56月</t>
  </si>
  <si>
    <t>第57月</t>
  </si>
  <si>
    <t>第58月</t>
  </si>
  <si>
    <t>第59月</t>
  </si>
  <si>
    <t>第60月</t>
  </si>
  <si>
    <t>第61月</t>
  </si>
  <si>
    <t>第62月</t>
  </si>
  <si>
    <t>第63月</t>
  </si>
  <si>
    <t>第64月</t>
  </si>
  <si>
    <t>第65月</t>
  </si>
  <si>
    <t>第66月</t>
  </si>
  <si>
    <t>第67月</t>
  </si>
  <si>
    <t>第68月</t>
  </si>
  <si>
    <t>第69月</t>
  </si>
  <si>
    <t>第70月</t>
  </si>
  <si>
    <t>第71月</t>
  </si>
  <si>
    <t>第72月</t>
  </si>
  <si>
    <t>第73月</t>
  </si>
  <si>
    <t>第74月</t>
  </si>
  <si>
    <t>第75月</t>
  </si>
  <si>
    <t>第76月</t>
  </si>
  <si>
    <t>第77月</t>
  </si>
  <si>
    <t>第78月</t>
  </si>
  <si>
    <t>第79月</t>
  </si>
  <si>
    <t>第80月</t>
  </si>
  <si>
    <t>第81月</t>
  </si>
  <si>
    <t>第82月</t>
  </si>
  <si>
    <t>第83月</t>
  </si>
  <si>
    <t>第84月</t>
  </si>
  <si>
    <t>第85月</t>
  </si>
  <si>
    <t>第86月</t>
  </si>
  <si>
    <t>第87月</t>
  </si>
  <si>
    <t>第88月</t>
  </si>
  <si>
    <t>第89月</t>
  </si>
  <si>
    <t>第90月</t>
  </si>
  <si>
    <t>第91月</t>
  </si>
  <si>
    <t>第92月</t>
  </si>
  <si>
    <t>第93月</t>
  </si>
  <si>
    <t>第94月</t>
  </si>
  <si>
    <t>第95月</t>
  </si>
  <si>
    <t>第96月</t>
  </si>
  <si>
    <t>第97月</t>
  </si>
  <si>
    <t>第98月</t>
  </si>
  <si>
    <t>第99月</t>
  </si>
  <si>
    <t>第100月</t>
  </si>
  <si>
    <t>第101月</t>
  </si>
  <si>
    <t>第102月</t>
  </si>
  <si>
    <t>第103月</t>
  </si>
  <si>
    <t>第104月</t>
  </si>
  <si>
    <t>第105月</t>
  </si>
  <si>
    <t>第106月</t>
  </si>
  <si>
    <t>第107月</t>
  </si>
  <si>
    <t>第108月</t>
  </si>
  <si>
    <t>第109月</t>
  </si>
  <si>
    <t>第110月</t>
  </si>
  <si>
    <t>第111月</t>
  </si>
  <si>
    <t>第112月</t>
  </si>
  <si>
    <t>第113月</t>
  </si>
  <si>
    <t>第114月</t>
  </si>
  <si>
    <t>第115月</t>
  </si>
  <si>
    <t>第116月</t>
  </si>
  <si>
    <t>第117月</t>
  </si>
  <si>
    <t>第118月</t>
  </si>
  <si>
    <t>第119月</t>
  </si>
  <si>
    <t>第120月</t>
  </si>
  <si>
    <t>第121月</t>
  </si>
  <si>
    <t>第122月</t>
  </si>
  <si>
    <t>第123月</t>
  </si>
  <si>
    <t>第124月</t>
  </si>
  <si>
    <t>第125月</t>
  </si>
  <si>
    <t>第126月</t>
  </si>
  <si>
    <t>第127月</t>
  </si>
  <si>
    <t>第128月</t>
  </si>
  <si>
    <t>第129月</t>
  </si>
  <si>
    <t>第130月</t>
  </si>
  <si>
    <t>第131月</t>
  </si>
  <si>
    <t>第132月</t>
  </si>
  <si>
    <t>第133月</t>
  </si>
  <si>
    <t>第134月</t>
  </si>
  <si>
    <t>第135月</t>
  </si>
  <si>
    <t>第136月</t>
  </si>
  <si>
    <t>第137月</t>
  </si>
  <si>
    <t>第138月</t>
  </si>
  <si>
    <t>第139月</t>
  </si>
  <si>
    <t>第140月</t>
  </si>
  <si>
    <t>第141月</t>
  </si>
  <si>
    <t>第142月</t>
  </si>
  <si>
    <t>第143月</t>
  </si>
  <si>
    <t>第144月</t>
  </si>
  <si>
    <t>第145月</t>
  </si>
  <si>
    <t>第146月</t>
  </si>
  <si>
    <t>第147月</t>
  </si>
  <si>
    <t>第148月</t>
  </si>
  <si>
    <t>第149月</t>
  </si>
  <si>
    <t>第150月</t>
  </si>
  <si>
    <t>第151月</t>
  </si>
  <si>
    <t>第152月</t>
  </si>
  <si>
    <t>第153月</t>
  </si>
  <si>
    <t>第154月</t>
  </si>
  <si>
    <t>第155月</t>
  </si>
  <si>
    <t>第156月</t>
  </si>
  <si>
    <t>第157月</t>
  </si>
  <si>
    <t>第158月</t>
  </si>
  <si>
    <t>第159月</t>
  </si>
  <si>
    <t>第160月</t>
  </si>
  <si>
    <t>第161月</t>
  </si>
  <si>
    <t>第162月</t>
  </si>
  <si>
    <t>第163月</t>
  </si>
  <si>
    <t>第164月</t>
  </si>
  <si>
    <t>第165月</t>
  </si>
  <si>
    <t>第166月</t>
  </si>
  <si>
    <t>第167月</t>
  </si>
  <si>
    <t>第168月</t>
  </si>
  <si>
    <t>第169月</t>
  </si>
  <si>
    <t>第170月</t>
  </si>
  <si>
    <t>第171月</t>
  </si>
  <si>
    <t>第172月</t>
  </si>
  <si>
    <t>第173月</t>
  </si>
  <si>
    <t>第174月</t>
  </si>
  <si>
    <t>第175月</t>
  </si>
  <si>
    <t>第176月</t>
  </si>
  <si>
    <t>第177月</t>
  </si>
  <si>
    <t>第178月</t>
  </si>
  <si>
    <t>第179月</t>
  </si>
  <si>
    <t>第180月</t>
  </si>
  <si>
    <t>第181月</t>
  </si>
  <si>
    <t>第182月</t>
  </si>
  <si>
    <t>第183月</t>
  </si>
  <si>
    <t>第184月</t>
  </si>
  <si>
    <t>第185月</t>
  </si>
  <si>
    <t>第186月</t>
  </si>
  <si>
    <t>第187月</t>
  </si>
  <si>
    <t>第188月</t>
  </si>
  <si>
    <t>第189月</t>
  </si>
  <si>
    <t>第190月</t>
  </si>
  <si>
    <t>第191月</t>
  </si>
  <si>
    <t>第192月</t>
  </si>
  <si>
    <t>第193月</t>
  </si>
  <si>
    <t>第194月</t>
  </si>
  <si>
    <t>第195月</t>
  </si>
  <si>
    <t>第196月</t>
  </si>
  <si>
    <t>第197月</t>
  </si>
  <si>
    <t>第198月</t>
  </si>
  <si>
    <t>第199月</t>
  </si>
  <si>
    <t>第200月</t>
  </si>
  <si>
    <t>第201月</t>
  </si>
  <si>
    <t>第202月</t>
  </si>
  <si>
    <t>第203月</t>
  </si>
  <si>
    <t>第204月</t>
  </si>
  <si>
    <t>第205月</t>
  </si>
  <si>
    <t>第206月</t>
  </si>
  <si>
    <t>第207月</t>
  </si>
  <si>
    <t>第208月</t>
  </si>
  <si>
    <t>第209月</t>
  </si>
  <si>
    <t>第210月</t>
  </si>
  <si>
    <t>第211月</t>
  </si>
  <si>
    <t>第212月</t>
  </si>
  <si>
    <t>第213月</t>
  </si>
  <si>
    <t>第214月</t>
  </si>
  <si>
    <t>第215月</t>
  </si>
  <si>
    <t>第216月</t>
  </si>
  <si>
    <t>第217月</t>
  </si>
  <si>
    <t>第218月</t>
  </si>
  <si>
    <t>第219月</t>
  </si>
  <si>
    <t>第220月</t>
  </si>
  <si>
    <t>第221月</t>
  </si>
  <si>
    <t>第222月</t>
  </si>
  <si>
    <t>第223月</t>
  </si>
  <si>
    <t>第224月</t>
  </si>
  <si>
    <t>第225月</t>
  </si>
  <si>
    <t>第226月</t>
  </si>
  <si>
    <t>第227月</t>
  </si>
  <si>
    <t>第228月</t>
  </si>
  <si>
    <t>第229月</t>
  </si>
  <si>
    <t>第230月</t>
  </si>
  <si>
    <t>第231月</t>
  </si>
  <si>
    <t>第232月</t>
  </si>
  <si>
    <t>第233月</t>
  </si>
  <si>
    <t>第234月</t>
  </si>
  <si>
    <t>第235月</t>
  </si>
  <si>
    <t>第236月</t>
  </si>
  <si>
    <t>第237月</t>
  </si>
  <si>
    <t>第238月</t>
  </si>
  <si>
    <t>第239月</t>
  </si>
  <si>
    <t>第240月</t>
  </si>
  <si>
    <t>第241月</t>
  </si>
  <si>
    <t>第242月</t>
  </si>
  <si>
    <t>第243月</t>
  </si>
  <si>
    <t>第244月</t>
  </si>
  <si>
    <t>第245月</t>
  </si>
  <si>
    <t>第246月</t>
  </si>
  <si>
    <t>第247月</t>
  </si>
  <si>
    <t>第248月</t>
  </si>
  <si>
    <t>第249月</t>
  </si>
  <si>
    <t>第250月</t>
  </si>
  <si>
    <t>第251月</t>
  </si>
  <si>
    <t>第252月</t>
  </si>
  <si>
    <t>第253月</t>
  </si>
  <si>
    <t>第254月</t>
  </si>
  <si>
    <t>第255月</t>
  </si>
  <si>
    <t>第256月</t>
  </si>
  <si>
    <t>第257月</t>
  </si>
  <si>
    <t>第258月</t>
  </si>
  <si>
    <t>第259月</t>
  </si>
  <si>
    <t>第260月</t>
  </si>
  <si>
    <t>第261月</t>
  </si>
  <si>
    <t>第262月</t>
  </si>
  <si>
    <t>第263月</t>
  </si>
  <si>
    <t>第264月</t>
  </si>
  <si>
    <t>第265月</t>
  </si>
  <si>
    <t>第266月</t>
  </si>
  <si>
    <t>第267月</t>
  </si>
  <si>
    <t>第268月</t>
  </si>
  <si>
    <t>第269月</t>
  </si>
  <si>
    <t>第270月</t>
  </si>
  <si>
    <t>第271月</t>
  </si>
  <si>
    <t>第272月</t>
  </si>
  <si>
    <t>第273月</t>
  </si>
  <si>
    <t>第274月</t>
  </si>
  <si>
    <t>第275月</t>
  </si>
  <si>
    <t>第276月</t>
  </si>
  <si>
    <t>第277月</t>
  </si>
  <si>
    <t>第278月</t>
  </si>
  <si>
    <t>第279月</t>
  </si>
  <si>
    <t>第280月</t>
  </si>
  <si>
    <t>第281月</t>
  </si>
  <si>
    <t>第282月</t>
  </si>
  <si>
    <t>第283月</t>
  </si>
  <si>
    <t>第284月</t>
  </si>
  <si>
    <t>第285月</t>
  </si>
  <si>
    <t>第286月</t>
  </si>
  <si>
    <t>第287月</t>
  </si>
  <si>
    <t>第288月</t>
  </si>
  <si>
    <t>第289月</t>
  </si>
  <si>
    <t>第290月</t>
  </si>
  <si>
    <t>第291月</t>
  </si>
  <si>
    <t>第292月</t>
  </si>
  <si>
    <t>第293月</t>
  </si>
  <si>
    <t>第294月</t>
  </si>
  <si>
    <t>第295月</t>
  </si>
  <si>
    <t>第296月</t>
  </si>
  <si>
    <t>第297月</t>
  </si>
  <si>
    <t>第298月</t>
  </si>
  <si>
    <t>第299月</t>
  </si>
  <si>
    <t>第300月</t>
  </si>
  <si>
    <t>第301月</t>
  </si>
  <si>
    <t>第302月</t>
  </si>
  <si>
    <t>第303月</t>
  </si>
  <si>
    <t>第304月</t>
  </si>
  <si>
    <t>第305月</t>
  </si>
  <si>
    <t>第306月</t>
  </si>
  <si>
    <t>第307月</t>
  </si>
  <si>
    <t>第308月</t>
  </si>
  <si>
    <t>第309月</t>
  </si>
  <si>
    <t>第310月</t>
  </si>
  <si>
    <t>第311月</t>
  </si>
  <si>
    <t>第312月</t>
  </si>
  <si>
    <t>第313月</t>
  </si>
  <si>
    <t>第314月</t>
  </si>
  <si>
    <t>第315月</t>
  </si>
  <si>
    <t>第316月</t>
  </si>
  <si>
    <t>第317月</t>
  </si>
  <si>
    <t>第318月</t>
  </si>
  <si>
    <t>第319月</t>
  </si>
  <si>
    <t>第320月</t>
  </si>
  <si>
    <t>第321月</t>
  </si>
  <si>
    <t>第322月</t>
  </si>
  <si>
    <t>第323月</t>
  </si>
  <si>
    <t>第324月</t>
  </si>
  <si>
    <t>第325月</t>
  </si>
  <si>
    <t>第326月</t>
  </si>
  <si>
    <t>第327月</t>
  </si>
  <si>
    <t>第328月</t>
  </si>
  <si>
    <t>第329月</t>
  </si>
  <si>
    <t>第330月</t>
  </si>
  <si>
    <t>第331月</t>
  </si>
  <si>
    <t>第332月</t>
  </si>
  <si>
    <t>第333月</t>
  </si>
  <si>
    <t>第334月</t>
  </si>
  <si>
    <t>第335月</t>
  </si>
  <si>
    <t>第336月</t>
  </si>
  <si>
    <t>第337月</t>
  </si>
  <si>
    <t>第338月</t>
  </si>
  <si>
    <t>第339月</t>
  </si>
  <si>
    <t>第340月</t>
  </si>
  <si>
    <t>第341月</t>
  </si>
  <si>
    <t>第342月</t>
  </si>
  <si>
    <t>第343月</t>
  </si>
  <si>
    <t>第344月</t>
  </si>
  <si>
    <t>第345月</t>
  </si>
  <si>
    <t>第346月</t>
  </si>
  <si>
    <t>第347月</t>
  </si>
  <si>
    <t>第348月</t>
  </si>
  <si>
    <t>第349月</t>
  </si>
  <si>
    <t>第350月</t>
  </si>
  <si>
    <t>第351月</t>
  </si>
  <si>
    <t>第352月</t>
  </si>
  <si>
    <t>第353月</t>
  </si>
  <si>
    <t>第354月</t>
  </si>
  <si>
    <t>第355月</t>
  </si>
  <si>
    <t>第356月</t>
  </si>
  <si>
    <t>第357月</t>
  </si>
  <si>
    <t>第358月</t>
  </si>
  <si>
    <t>第359月</t>
  </si>
  <si>
    <t>第360月</t>
  </si>
  <si>
    <t>还款合计</t>
    <phoneticPr fontId="1" type="noConversion"/>
  </si>
  <si>
    <t>还款系数</t>
    <phoneticPr fontId="1" type="noConversion"/>
  </si>
  <si>
    <t>1/[1-(1+i)^-n]/i]</t>
    <phoneticPr fontId="1" type="noConversion"/>
  </si>
  <si>
    <t>项    目</t>
    <phoneticPr fontId="1" type="noConversion"/>
  </si>
  <si>
    <t>等额本金</t>
    <phoneticPr fontId="1" type="noConversion"/>
  </si>
  <si>
    <t>差额</t>
    <phoneticPr fontId="1" type="noConversion"/>
  </si>
  <si>
    <t>等额本息</t>
    <phoneticPr fontId="1" type="noConversion"/>
  </si>
  <si>
    <t>剩余未归还本金</t>
    <phoneticPr fontId="1" type="noConversion"/>
  </si>
  <si>
    <t>还本差额</t>
    <phoneticPr fontId="1" type="noConversion"/>
  </si>
  <si>
    <t>累计归还利息</t>
    <phoneticPr fontId="1" type="noConversion"/>
  </si>
  <si>
    <t>本息比本金多还利息</t>
    <phoneticPr fontId="1" type="noConversion"/>
  </si>
  <si>
    <t>本金比本息多还本金</t>
    <phoneticPr fontId="1" type="noConversion"/>
  </si>
  <si>
    <t>本金累计还本金</t>
    <phoneticPr fontId="1" type="noConversion"/>
  </si>
  <si>
    <t>本息累计还本金</t>
    <phoneticPr fontId="1" type="noConversion"/>
  </si>
  <si>
    <t>利息差额对比</t>
    <phoneticPr fontId="1" type="noConversion"/>
  </si>
  <si>
    <t>本金差额对比</t>
    <phoneticPr fontId="1" type="noConversion"/>
  </si>
  <si>
    <t>QQ：50426252</t>
    <phoneticPr fontId="1" type="noConversion"/>
  </si>
  <si>
    <t>电话：17733635208</t>
    <phoneticPr fontId="1" type="noConversion"/>
  </si>
  <si>
    <t>合计:</t>
    <phoneticPr fontId="1" type="noConversion"/>
  </si>
  <si>
    <t>合计：</t>
    <phoneticPr fontId="1" type="noConversion"/>
  </si>
  <si>
    <t>贷款分析计算器</t>
    <phoneticPr fontId="1" type="noConversion"/>
  </si>
  <si>
    <t>等额本金与等额本息差额对比分析</t>
    <phoneticPr fontId="1" type="noConversion"/>
  </si>
  <si>
    <t>单位</t>
    <phoneticPr fontId="1" type="noConversion"/>
  </si>
  <si>
    <t>万元</t>
    <phoneticPr fontId="1" type="noConversion"/>
  </si>
  <si>
    <t>作者：万晟会计-张博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</si>
</sst>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0_);[Red]\(#,##0.00\)"/>
  </numFmts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11"/>
      <color theme="1"/>
      <name val="等线"/>
      <family val="2"/>
      <scheme val="minor"/>
    </font>
    <font>
      <b/>
      <sz val="9"/>
      <color rgb="FF333333"/>
      <name val="微软雅黑"/>
      <family val="2"/>
      <charset val="134"/>
    </font>
    <font>
      <b/>
      <sz val="11"/>
      <name val="等线"/>
      <family val="3"/>
      <charset val="134"/>
      <scheme val="minor"/>
    </font>
    <font>
      <b/>
      <sz val="16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6" fontId="0" fillId="0" borderId="0" xfId="0" applyNumberFormat="1"/>
    <xf numFmtId="177" fontId="2" fillId="0" borderId="0" xfId="0" applyNumberFormat="1" applyFont="1" applyAlignment="1">
      <alignment horizontal="center"/>
    </xf>
    <xf numFmtId="177" fontId="0" fillId="0" borderId="0" xfId="0" applyNumberFormat="1"/>
    <xf numFmtId="176" fontId="2" fillId="0" borderId="0" xfId="0" applyNumberFormat="1" applyFont="1" applyAlignment="1">
      <alignment horizontal="center"/>
    </xf>
    <xf numFmtId="177" fontId="2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176" fontId="2" fillId="0" borderId="0" xfId="0" applyNumberFormat="1" applyFont="1"/>
    <xf numFmtId="176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76" fontId="3" fillId="0" borderId="0" xfId="0" applyNumberFormat="1" applyFont="1"/>
    <xf numFmtId="0" fontId="2" fillId="0" borderId="0" xfId="0" applyFont="1"/>
    <xf numFmtId="176" fontId="9" fillId="0" borderId="0" xfId="0" applyNumberFormat="1" applyFont="1" applyAlignment="1">
      <alignment horizontal="center"/>
    </xf>
    <xf numFmtId="176" fontId="9" fillId="0" borderId="0" xfId="0" applyNumberFormat="1" applyFont="1"/>
    <xf numFmtId="176" fontId="10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176" fontId="11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77" fontId="7" fillId="0" borderId="0" xfId="0" applyNumberFormat="1" applyFont="1" applyAlignment="1">
      <alignment horizontal="center"/>
    </xf>
    <xf numFmtId="17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80F7C-497E-441E-A529-3DDBCF370F21}">
  <dimension ref="B1:H10"/>
  <sheetViews>
    <sheetView workbookViewId="0">
      <selection activeCell="J4" sqref="J4"/>
    </sheetView>
  </sheetViews>
  <sheetFormatPr defaultRowHeight="13.8" x14ac:dyDescent="0.25"/>
  <cols>
    <col min="1" max="1" width="5.44140625" customWidth="1"/>
    <col min="2" max="2" width="6.6640625" customWidth="1"/>
    <col min="5" max="5" width="25.6640625" customWidth="1"/>
    <col min="6" max="6" width="25.21875" customWidth="1"/>
  </cols>
  <sheetData>
    <row r="1" spans="2:8" ht="83.55" customHeight="1" x14ac:dyDescent="0.25">
      <c r="B1" s="25" t="s">
        <v>394</v>
      </c>
      <c r="C1" s="25"/>
      <c r="D1" s="25"/>
      <c r="E1" s="25"/>
      <c r="F1" s="25"/>
    </row>
    <row r="2" spans="2:8" ht="73.05" customHeight="1" x14ac:dyDescent="0.25">
      <c r="B2" s="26" t="s">
        <v>377</v>
      </c>
      <c r="C2" s="26"/>
      <c r="D2" s="26"/>
      <c r="E2" s="19" t="s">
        <v>7</v>
      </c>
      <c r="F2" s="20" t="s">
        <v>3</v>
      </c>
      <c r="H2" s="16"/>
    </row>
    <row r="3" spans="2:8" ht="60.45" customHeight="1" x14ac:dyDescent="0.25">
      <c r="B3" s="12">
        <v>1</v>
      </c>
      <c r="C3" s="26" t="s">
        <v>0</v>
      </c>
      <c r="D3" s="26"/>
      <c r="E3" s="21">
        <v>73</v>
      </c>
      <c r="F3" s="20" t="s">
        <v>4</v>
      </c>
      <c r="H3" s="16"/>
    </row>
    <row r="4" spans="2:8" ht="68.55" customHeight="1" x14ac:dyDescent="0.25">
      <c r="B4" s="12">
        <v>2</v>
      </c>
      <c r="C4" s="26" t="s">
        <v>1</v>
      </c>
      <c r="D4" s="26"/>
      <c r="E4" s="21">
        <v>29</v>
      </c>
      <c r="F4" s="20" t="s">
        <v>5</v>
      </c>
      <c r="H4" s="16"/>
    </row>
    <row r="5" spans="2:8" ht="71.55" customHeight="1" x14ac:dyDescent="0.25">
      <c r="B5" s="12">
        <v>3</v>
      </c>
      <c r="C5" s="26" t="s">
        <v>13</v>
      </c>
      <c r="D5" s="26"/>
      <c r="E5" s="21">
        <v>0.04</v>
      </c>
      <c r="F5" s="20" t="s">
        <v>6</v>
      </c>
    </row>
    <row r="6" spans="2:8" ht="83.55" customHeight="1" x14ac:dyDescent="0.25"/>
    <row r="8" spans="2:8" x14ac:dyDescent="0.25">
      <c r="B8" s="16" t="s">
        <v>398</v>
      </c>
    </row>
    <row r="9" spans="2:8" x14ac:dyDescent="0.25">
      <c r="B9" s="16" t="s">
        <v>390</v>
      </c>
    </row>
    <row r="10" spans="2:8" x14ac:dyDescent="0.25">
      <c r="B10" s="16" t="s">
        <v>391</v>
      </c>
    </row>
  </sheetData>
  <mergeCells count="5">
    <mergeCell ref="B1:F1"/>
    <mergeCell ref="B2:D2"/>
    <mergeCell ref="C3:D3"/>
    <mergeCell ref="C4:D4"/>
    <mergeCell ref="C5:D5"/>
  </mergeCells>
  <phoneticPr fontId="1" type="noConversion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9"/>
  <sheetViews>
    <sheetView workbookViewId="0">
      <pane ySplit="8" topLeftCell="A9" activePane="bottomLeft" state="frozen"/>
      <selection pane="bottomLeft" activeCell="G4" sqref="G3:G4"/>
    </sheetView>
  </sheetViews>
  <sheetFormatPr defaultRowHeight="13.8" x14ac:dyDescent="0.25"/>
  <cols>
    <col min="1" max="1" width="8.44140625" style="1" bestFit="1" customWidth="1"/>
    <col min="2" max="2" width="16.44140625" style="5" customWidth="1"/>
    <col min="3" max="5" width="15.77734375" style="3" customWidth="1"/>
    <col min="7" max="7" width="18.21875" bestFit="1" customWidth="1"/>
  </cols>
  <sheetData>
    <row r="1" spans="1:7" ht="25.2" x14ac:dyDescent="0.45">
      <c r="A1" s="29" t="s">
        <v>2</v>
      </c>
      <c r="B1" s="29"/>
      <c r="C1" s="29"/>
      <c r="D1" s="29"/>
      <c r="E1" s="29"/>
    </row>
    <row r="2" spans="1:7" x14ac:dyDescent="0.25">
      <c r="A2" s="27" t="s">
        <v>377</v>
      </c>
      <c r="B2" s="27"/>
      <c r="C2" s="27"/>
      <c r="D2" s="17" t="s">
        <v>7</v>
      </c>
      <c r="E2" s="6" t="s">
        <v>3</v>
      </c>
      <c r="G2" s="16" t="s">
        <v>398</v>
      </c>
    </row>
    <row r="3" spans="1:7" x14ac:dyDescent="0.25">
      <c r="A3" s="1">
        <v>1</v>
      </c>
      <c r="B3" s="27" t="s">
        <v>0</v>
      </c>
      <c r="C3" s="27"/>
      <c r="D3" s="18">
        <f>封面!E3</f>
        <v>73</v>
      </c>
      <c r="E3" s="6" t="s">
        <v>4</v>
      </c>
      <c r="G3" s="16" t="s">
        <v>390</v>
      </c>
    </row>
    <row r="4" spans="1:7" x14ac:dyDescent="0.25">
      <c r="A4" s="1">
        <v>2</v>
      </c>
      <c r="B4" s="27" t="s">
        <v>1</v>
      </c>
      <c r="C4" s="27"/>
      <c r="D4" s="18">
        <f>封面!E4</f>
        <v>29</v>
      </c>
      <c r="E4" s="6" t="s">
        <v>5</v>
      </c>
      <c r="G4" s="16" t="s">
        <v>391</v>
      </c>
    </row>
    <row r="5" spans="1:7" x14ac:dyDescent="0.25">
      <c r="A5" s="1">
        <v>3</v>
      </c>
      <c r="B5" s="27" t="s">
        <v>13</v>
      </c>
      <c r="C5" s="27"/>
      <c r="D5" s="18">
        <f>封面!E5</f>
        <v>0.04</v>
      </c>
      <c r="E5" s="6" t="s">
        <v>6</v>
      </c>
    </row>
    <row r="6" spans="1:7" hidden="1" x14ac:dyDescent="0.25"/>
    <row r="7" spans="1:7" ht="22.05" customHeight="1" x14ac:dyDescent="0.25">
      <c r="A7" s="28" t="s">
        <v>8</v>
      </c>
      <c r="B7" s="28"/>
      <c r="C7" s="28"/>
      <c r="D7" s="28"/>
      <c r="E7" s="28"/>
    </row>
    <row r="8" spans="1:7" x14ac:dyDescent="0.25">
      <c r="A8" s="1" t="s">
        <v>12</v>
      </c>
      <c r="B8" s="4" t="s">
        <v>10</v>
      </c>
      <c r="C8" s="6" t="s">
        <v>9</v>
      </c>
      <c r="D8" s="6" t="s">
        <v>374</v>
      </c>
      <c r="E8" s="6" t="s">
        <v>11</v>
      </c>
      <c r="F8" s="6" t="s">
        <v>396</v>
      </c>
    </row>
    <row r="9" spans="1:7" x14ac:dyDescent="0.25">
      <c r="A9" s="1" t="s">
        <v>14</v>
      </c>
      <c r="B9" s="5">
        <f>$D$3*10000/$D$4/12</f>
        <v>2097.7011494252874</v>
      </c>
      <c r="C9" s="3">
        <f>D3*10000*(D5/12)</f>
        <v>2433.3333333333335</v>
      </c>
      <c r="D9" s="3">
        <f>B9+C9</f>
        <v>4531.0344827586214</v>
      </c>
      <c r="E9" s="3">
        <f>(D3*10000-B9)/10000</f>
        <v>72.790229885057471</v>
      </c>
      <c r="F9" s="22" t="s">
        <v>397</v>
      </c>
    </row>
    <row r="10" spans="1:7" x14ac:dyDescent="0.25">
      <c r="A10" s="1" t="s">
        <v>15</v>
      </c>
      <c r="B10" s="5">
        <f>$D$3*10000/$D$4/12</f>
        <v>2097.7011494252874</v>
      </c>
      <c r="C10" s="3">
        <f>E9*10000*($D$5/12)</f>
        <v>2426.3409961685825</v>
      </c>
      <c r="D10" s="3">
        <f>B10+C10</f>
        <v>4524.0421455938704</v>
      </c>
      <c r="E10" s="3">
        <f>(E9*10000-B10)/10000</f>
        <v>72.580459770114956</v>
      </c>
      <c r="F10" s="22" t="s">
        <v>397</v>
      </c>
    </row>
    <row r="11" spans="1:7" x14ac:dyDescent="0.25">
      <c r="A11" s="1" t="s">
        <v>16</v>
      </c>
      <c r="B11" s="5">
        <f>IF(E10&lt;0.0001,0,$D$3*10000/$D$4/12)</f>
        <v>2097.7011494252874</v>
      </c>
      <c r="C11" s="3">
        <f>E10*10000*($D$5/12)</f>
        <v>2419.3486590038319</v>
      </c>
      <c r="D11" s="3">
        <f>B11+C11</f>
        <v>4517.0498084291194</v>
      </c>
      <c r="E11" s="3">
        <f>(E10*10000-B11)/10000</f>
        <v>72.370689655172427</v>
      </c>
      <c r="F11" s="22" t="s">
        <v>397</v>
      </c>
    </row>
    <row r="12" spans="1:7" x14ac:dyDescent="0.25">
      <c r="A12" s="1" t="s">
        <v>17</v>
      </c>
      <c r="B12" s="5">
        <f t="shared" ref="B12:B75" si="0">IF(E11&lt;0.0001,0,$D$3*10000/$D$4/12)</f>
        <v>2097.7011494252874</v>
      </c>
      <c r="C12" s="3">
        <f t="shared" ref="C12:C75" si="1">E11*10000*($D$5/12)</f>
        <v>2412.3563218390809</v>
      </c>
      <c r="D12" s="3">
        <f t="shared" ref="D12:D75" si="2">B12+C12</f>
        <v>4510.0574712643684</v>
      </c>
      <c r="E12" s="3">
        <f t="shared" ref="E12:E75" si="3">(E11*10000-B12)/10000</f>
        <v>72.160919540229912</v>
      </c>
      <c r="F12" s="22" t="s">
        <v>397</v>
      </c>
    </row>
    <row r="13" spans="1:7" x14ac:dyDescent="0.25">
      <c r="A13" s="1" t="s">
        <v>18</v>
      </c>
      <c r="B13" s="5">
        <f t="shared" si="0"/>
        <v>2097.7011494252874</v>
      </c>
      <c r="C13" s="3">
        <f t="shared" si="1"/>
        <v>2405.3639846743308</v>
      </c>
      <c r="D13" s="3">
        <f t="shared" si="2"/>
        <v>4503.0651340996183</v>
      </c>
      <c r="E13" s="3">
        <f t="shared" si="3"/>
        <v>71.951149425287397</v>
      </c>
      <c r="F13" s="22" t="s">
        <v>397</v>
      </c>
    </row>
    <row r="14" spans="1:7" x14ac:dyDescent="0.25">
      <c r="A14" s="1" t="s">
        <v>19</v>
      </c>
      <c r="B14" s="5">
        <f t="shared" si="0"/>
        <v>2097.7011494252874</v>
      </c>
      <c r="C14" s="3">
        <f t="shared" si="1"/>
        <v>2398.3716475095798</v>
      </c>
      <c r="D14" s="3">
        <f t="shared" si="2"/>
        <v>4496.0727969348673</v>
      </c>
      <c r="E14" s="3">
        <f t="shared" si="3"/>
        <v>71.741379310344868</v>
      </c>
      <c r="F14" s="22" t="s">
        <v>397</v>
      </c>
    </row>
    <row r="15" spans="1:7" x14ac:dyDescent="0.25">
      <c r="A15" s="1" t="s">
        <v>20</v>
      </c>
      <c r="B15" s="5">
        <f t="shared" si="0"/>
        <v>2097.7011494252874</v>
      </c>
      <c r="C15" s="3">
        <f t="shared" si="1"/>
        <v>2391.3793103448293</v>
      </c>
      <c r="D15" s="3">
        <f t="shared" si="2"/>
        <v>4489.0804597701172</v>
      </c>
      <c r="E15" s="3">
        <f t="shared" si="3"/>
        <v>71.531609195402339</v>
      </c>
      <c r="F15" s="22" t="s">
        <v>397</v>
      </c>
    </row>
    <row r="16" spans="1:7" x14ac:dyDescent="0.25">
      <c r="A16" s="1" t="s">
        <v>21</v>
      </c>
      <c r="B16" s="5">
        <f t="shared" si="0"/>
        <v>2097.7011494252874</v>
      </c>
      <c r="C16" s="3">
        <f t="shared" si="1"/>
        <v>2384.3869731800778</v>
      </c>
      <c r="D16" s="3">
        <f t="shared" si="2"/>
        <v>4482.0881226053652</v>
      </c>
      <c r="E16" s="3">
        <f t="shared" si="3"/>
        <v>71.32183908045981</v>
      </c>
      <c r="F16" s="22" t="s">
        <v>397</v>
      </c>
    </row>
    <row r="17" spans="1:6" x14ac:dyDescent="0.25">
      <c r="A17" s="1" t="s">
        <v>22</v>
      </c>
      <c r="B17" s="5">
        <f t="shared" si="0"/>
        <v>2097.7011494252874</v>
      </c>
      <c r="C17" s="3">
        <f t="shared" si="1"/>
        <v>2377.3946360153273</v>
      </c>
      <c r="D17" s="3">
        <f t="shared" si="2"/>
        <v>4475.0957854406151</v>
      </c>
      <c r="E17" s="3">
        <f t="shared" si="3"/>
        <v>71.112068965517281</v>
      </c>
      <c r="F17" s="22" t="s">
        <v>397</v>
      </c>
    </row>
    <row r="18" spans="1:6" x14ac:dyDescent="0.25">
      <c r="A18" s="1" t="s">
        <v>23</v>
      </c>
      <c r="B18" s="5">
        <f t="shared" si="0"/>
        <v>2097.7011494252874</v>
      </c>
      <c r="C18" s="3">
        <f t="shared" si="1"/>
        <v>2370.4022988505758</v>
      </c>
      <c r="D18" s="3">
        <f t="shared" si="2"/>
        <v>4468.1034482758632</v>
      </c>
      <c r="E18" s="3">
        <f t="shared" si="3"/>
        <v>70.902298850574752</v>
      </c>
      <c r="F18" s="22" t="s">
        <v>397</v>
      </c>
    </row>
    <row r="19" spans="1:6" x14ac:dyDescent="0.25">
      <c r="A19" s="1" t="s">
        <v>24</v>
      </c>
      <c r="B19" s="5">
        <f t="shared" si="0"/>
        <v>2097.7011494252874</v>
      </c>
      <c r="C19" s="3">
        <f t="shared" si="1"/>
        <v>2363.4099616858252</v>
      </c>
      <c r="D19" s="3">
        <f t="shared" si="2"/>
        <v>4461.1111111111131</v>
      </c>
      <c r="E19" s="3">
        <f t="shared" si="3"/>
        <v>70.692528735632223</v>
      </c>
      <c r="F19" s="22" t="s">
        <v>397</v>
      </c>
    </row>
    <row r="20" spans="1:6" x14ac:dyDescent="0.25">
      <c r="A20" s="1" t="s">
        <v>25</v>
      </c>
      <c r="B20" s="5">
        <f t="shared" si="0"/>
        <v>2097.7011494252874</v>
      </c>
      <c r="C20" s="3">
        <f t="shared" si="1"/>
        <v>2356.4176245210742</v>
      </c>
      <c r="D20" s="3">
        <f t="shared" si="2"/>
        <v>4454.1187739463621</v>
      </c>
      <c r="E20" s="3">
        <f t="shared" si="3"/>
        <v>70.482758620689708</v>
      </c>
      <c r="F20" s="22" t="s">
        <v>397</v>
      </c>
    </row>
    <row r="21" spans="1:6" x14ac:dyDescent="0.25">
      <c r="A21" s="1" t="s">
        <v>26</v>
      </c>
      <c r="B21" s="5">
        <f t="shared" si="0"/>
        <v>2097.7011494252874</v>
      </c>
      <c r="C21" s="3">
        <f t="shared" si="1"/>
        <v>2349.4252873563237</v>
      </c>
      <c r="D21" s="3">
        <f t="shared" si="2"/>
        <v>4447.1264367816111</v>
      </c>
      <c r="E21" s="3">
        <f t="shared" si="3"/>
        <v>70.272988505747179</v>
      </c>
      <c r="F21" s="22" t="s">
        <v>397</v>
      </c>
    </row>
    <row r="22" spans="1:6" x14ac:dyDescent="0.25">
      <c r="A22" s="1" t="s">
        <v>27</v>
      </c>
      <c r="B22" s="5">
        <f t="shared" si="0"/>
        <v>2097.7011494252874</v>
      </c>
      <c r="C22" s="3">
        <f t="shared" si="1"/>
        <v>2342.4329501915727</v>
      </c>
      <c r="D22" s="3">
        <f t="shared" si="2"/>
        <v>4440.1340996168601</v>
      </c>
      <c r="E22" s="3">
        <f t="shared" si="3"/>
        <v>70.063218390804664</v>
      </c>
      <c r="F22" s="22" t="s">
        <v>397</v>
      </c>
    </row>
    <row r="23" spans="1:6" x14ac:dyDescent="0.25">
      <c r="A23" s="1" t="s">
        <v>28</v>
      </c>
      <c r="B23" s="5">
        <f t="shared" si="0"/>
        <v>2097.7011494252874</v>
      </c>
      <c r="C23" s="3">
        <f t="shared" si="1"/>
        <v>2335.4406130268226</v>
      </c>
      <c r="D23" s="3">
        <f t="shared" si="2"/>
        <v>4433.14176245211</v>
      </c>
      <c r="E23" s="3">
        <f t="shared" si="3"/>
        <v>69.853448275862149</v>
      </c>
      <c r="F23" s="22" t="s">
        <v>397</v>
      </c>
    </row>
    <row r="24" spans="1:6" x14ac:dyDescent="0.25">
      <c r="A24" s="1" t="s">
        <v>29</v>
      </c>
      <c r="B24" s="5">
        <f t="shared" si="0"/>
        <v>2097.7011494252874</v>
      </c>
      <c r="C24" s="3">
        <f t="shared" si="1"/>
        <v>2328.4482758620716</v>
      </c>
      <c r="D24" s="3">
        <f t="shared" si="2"/>
        <v>4426.149425287359</v>
      </c>
      <c r="E24" s="3">
        <f t="shared" si="3"/>
        <v>69.64367816091962</v>
      </c>
      <c r="F24" s="22" t="s">
        <v>397</v>
      </c>
    </row>
    <row r="25" spans="1:6" x14ac:dyDescent="0.25">
      <c r="A25" s="1" t="s">
        <v>30</v>
      </c>
      <c r="B25" s="5">
        <f t="shared" si="0"/>
        <v>2097.7011494252874</v>
      </c>
      <c r="C25" s="3">
        <f t="shared" si="1"/>
        <v>2321.455938697321</v>
      </c>
      <c r="D25" s="3">
        <f t="shared" si="2"/>
        <v>4419.1570881226089</v>
      </c>
      <c r="E25" s="3">
        <f t="shared" si="3"/>
        <v>69.433908045977091</v>
      </c>
      <c r="F25" s="22" t="s">
        <v>397</v>
      </c>
    </row>
    <row r="26" spans="1:6" x14ac:dyDescent="0.25">
      <c r="A26" s="1" t="s">
        <v>31</v>
      </c>
      <c r="B26" s="5">
        <f t="shared" si="0"/>
        <v>2097.7011494252874</v>
      </c>
      <c r="C26" s="3">
        <f t="shared" si="1"/>
        <v>2314.4636015325696</v>
      </c>
      <c r="D26" s="3">
        <f t="shared" si="2"/>
        <v>4412.164750957857</v>
      </c>
      <c r="E26" s="3">
        <f t="shared" si="3"/>
        <v>69.224137931034562</v>
      </c>
      <c r="F26" s="22" t="s">
        <v>397</v>
      </c>
    </row>
    <row r="27" spans="1:6" x14ac:dyDescent="0.25">
      <c r="A27" s="1" t="s">
        <v>32</v>
      </c>
      <c r="B27" s="5">
        <f t="shared" si="0"/>
        <v>2097.7011494252874</v>
      </c>
      <c r="C27" s="3">
        <f t="shared" si="1"/>
        <v>2307.471264367819</v>
      </c>
      <c r="D27" s="3">
        <f t="shared" si="2"/>
        <v>4405.1724137931069</v>
      </c>
      <c r="E27" s="3">
        <f t="shared" si="3"/>
        <v>69.014367816092033</v>
      </c>
      <c r="F27" s="22" t="s">
        <v>397</v>
      </c>
    </row>
    <row r="28" spans="1:6" x14ac:dyDescent="0.25">
      <c r="A28" s="1" t="s">
        <v>33</v>
      </c>
      <c r="B28" s="5">
        <f t="shared" si="0"/>
        <v>2097.7011494252874</v>
      </c>
      <c r="C28" s="3">
        <f t="shared" si="1"/>
        <v>2300.4789272030675</v>
      </c>
      <c r="D28" s="3">
        <f t="shared" si="2"/>
        <v>4398.180076628355</v>
      </c>
      <c r="E28" s="3">
        <f t="shared" si="3"/>
        <v>68.804597701149504</v>
      </c>
      <c r="F28" s="22" t="s">
        <v>397</v>
      </c>
    </row>
    <row r="29" spans="1:6" x14ac:dyDescent="0.25">
      <c r="A29" s="1" t="s">
        <v>34</v>
      </c>
      <c r="B29" s="5">
        <f t="shared" si="0"/>
        <v>2097.7011494252874</v>
      </c>
      <c r="C29" s="3">
        <f t="shared" si="1"/>
        <v>2293.486590038317</v>
      </c>
      <c r="D29" s="3">
        <f t="shared" si="2"/>
        <v>4391.1877394636049</v>
      </c>
      <c r="E29" s="3">
        <f t="shared" si="3"/>
        <v>68.594827586206975</v>
      </c>
      <c r="F29" s="22" t="s">
        <v>397</v>
      </c>
    </row>
    <row r="30" spans="1:6" x14ac:dyDescent="0.25">
      <c r="A30" s="1" t="s">
        <v>35</v>
      </c>
      <c r="B30" s="5">
        <f t="shared" si="0"/>
        <v>2097.7011494252874</v>
      </c>
      <c r="C30" s="3">
        <f t="shared" si="1"/>
        <v>2286.494252873566</v>
      </c>
      <c r="D30" s="3">
        <f t="shared" si="2"/>
        <v>4384.1954022988539</v>
      </c>
      <c r="E30" s="3">
        <f t="shared" si="3"/>
        <v>68.38505747126446</v>
      </c>
      <c r="F30" s="22" t="s">
        <v>397</v>
      </c>
    </row>
    <row r="31" spans="1:6" x14ac:dyDescent="0.25">
      <c r="A31" s="1" t="s">
        <v>36</v>
      </c>
      <c r="B31" s="5">
        <f t="shared" si="0"/>
        <v>2097.7011494252874</v>
      </c>
      <c r="C31" s="3">
        <f t="shared" si="1"/>
        <v>2279.5019157088154</v>
      </c>
      <c r="D31" s="3">
        <f t="shared" si="2"/>
        <v>4377.2030651341029</v>
      </c>
      <c r="E31" s="3">
        <f t="shared" si="3"/>
        <v>68.175287356321931</v>
      </c>
      <c r="F31" s="22" t="s">
        <v>397</v>
      </c>
    </row>
    <row r="32" spans="1:6" x14ac:dyDescent="0.25">
      <c r="A32" s="1" t="s">
        <v>37</v>
      </c>
      <c r="B32" s="5">
        <f t="shared" si="0"/>
        <v>2097.7011494252874</v>
      </c>
      <c r="C32" s="3">
        <f t="shared" si="1"/>
        <v>2272.5095785440644</v>
      </c>
      <c r="D32" s="3">
        <f t="shared" si="2"/>
        <v>4370.2107279693519</v>
      </c>
      <c r="E32" s="3">
        <f t="shared" si="3"/>
        <v>67.965517241379416</v>
      </c>
      <c r="F32" s="22" t="s">
        <v>397</v>
      </c>
    </row>
    <row r="33" spans="1:6" x14ac:dyDescent="0.25">
      <c r="A33" s="1" t="s">
        <v>38</v>
      </c>
      <c r="B33" s="5">
        <f t="shared" si="0"/>
        <v>2097.7011494252874</v>
      </c>
      <c r="C33" s="3">
        <f t="shared" si="1"/>
        <v>2265.5172413793143</v>
      </c>
      <c r="D33" s="3">
        <f t="shared" si="2"/>
        <v>4363.2183908046018</v>
      </c>
      <c r="E33" s="3">
        <f t="shared" si="3"/>
        <v>67.755747126436901</v>
      </c>
      <c r="F33" s="22" t="s">
        <v>397</v>
      </c>
    </row>
    <row r="34" spans="1:6" x14ac:dyDescent="0.25">
      <c r="A34" s="1" t="s">
        <v>39</v>
      </c>
      <c r="B34" s="5">
        <f t="shared" si="0"/>
        <v>2097.7011494252874</v>
      </c>
      <c r="C34" s="3">
        <f t="shared" si="1"/>
        <v>2258.5249042145633</v>
      </c>
      <c r="D34" s="3">
        <f t="shared" si="2"/>
        <v>4356.2260536398508</v>
      </c>
      <c r="E34" s="3">
        <f t="shared" si="3"/>
        <v>67.545977011494372</v>
      </c>
      <c r="F34" s="22" t="s">
        <v>397</v>
      </c>
    </row>
    <row r="35" spans="1:6" x14ac:dyDescent="0.25">
      <c r="A35" s="1" t="s">
        <v>40</v>
      </c>
      <c r="B35" s="5">
        <f t="shared" si="0"/>
        <v>2097.7011494252874</v>
      </c>
      <c r="C35" s="3">
        <f t="shared" si="1"/>
        <v>2251.5325670498128</v>
      </c>
      <c r="D35" s="3">
        <f t="shared" si="2"/>
        <v>4349.2337164751007</v>
      </c>
      <c r="E35" s="3">
        <f t="shared" si="3"/>
        <v>67.336206896551843</v>
      </c>
      <c r="F35" s="22" t="s">
        <v>397</v>
      </c>
    </row>
    <row r="36" spans="1:6" x14ac:dyDescent="0.25">
      <c r="A36" s="1" t="s">
        <v>41</v>
      </c>
      <c r="B36" s="5">
        <f t="shared" si="0"/>
        <v>2097.7011494252874</v>
      </c>
      <c r="C36" s="3">
        <f t="shared" si="1"/>
        <v>2244.5402298850613</v>
      </c>
      <c r="D36" s="3">
        <f t="shared" si="2"/>
        <v>4342.2413793103487</v>
      </c>
      <c r="E36" s="3">
        <f t="shared" si="3"/>
        <v>67.126436781609314</v>
      </c>
      <c r="F36" s="22" t="s">
        <v>397</v>
      </c>
    </row>
    <row r="37" spans="1:6" x14ac:dyDescent="0.25">
      <c r="A37" s="1" t="s">
        <v>42</v>
      </c>
      <c r="B37" s="5">
        <f t="shared" si="0"/>
        <v>2097.7011494252874</v>
      </c>
      <c r="C37" s="3">
        <f t="shared" si="1"/>
        <v>2237.5478927203108</v>
      </c>
      <c r="D37" s="3">
        <f t="shared" si="2"/>
        <v>4335.2490421455987</v>
      </c>
      <c r="E37" s="3">
        <f t="shared" si="3"/>
        <v>66.916666666666785</v>
      </c>
      <c r="F37" s="22" t="s">
        <v>397</v>
      </c>
    </row>
    <row r="38" spans="1:6" x14ac:dyDescent="0.25">
      <c r="A38" s="1" t="s">
        <v>43</v>
      </c>
      <c r="B38" s="5">
        <f t="shared" si="0"/>
        <v>2097.7011494252874</v>
      </c>
      <c r="C38" s="3">
        <f t="shared" si="1"/>
        <v>2230.5555555555597</v>
      </c>
      <c r="D38" s="3">
        <f t="shared" si="2"/>
        <v>4328.2567049808476</v>
      </c>
      <c r="E38" s="3">
        <f t="shared" si="3"/>
        <v>66.70689655172427</v>
      </c>
      <c r="F38" s="22" t="s">
        <v>397</v>
      </c>
    </row>
    <row r="39" spans="1:6" x14ac:dyDescent="0.25">
      <c r="A39" s="1" t="s">
        <v>44</v>
      </c>
      <c r="B39" s="5">
        <f t="shared" si="0"/>
        <v>2097.7011494252874</v>
      </c>
      <c r="C39" s="3">
        <f t="shared" si="1"/>
        <v>2223.5632183908092</v>
      </c>
      <c r="D39" s="3">
        <f t="shared" si="2"/>
        <v>4321.2643678160966</v>
      </c>
      <c r="E39" s="3">
        <f t="shared" si="3"/>
        <v>66.497126436781741</v>
      </c>
      <c r="F39" s="22" t="s">
        <v>397</v>
      </c>
    </row>
    <row r="40" spans="1:6" x14ac:dyDescent="0.25">
      <c r="A40" s="1" t="s">
        <v>45</v>
      </c>
      <c r="B40" s="5">
        <f t="shared" si="0"/>
        <v>2097.7011494252874</v>
      </c>
      <c r="C40" s="3">
        <f t="shared" si="1"/>
        <v>2216.5708812260582</v>
      </c>
      <c r="D40" s="3">
        <f t="shared" si="2"/>
        <v>4314.2720306513456</v>
      </c>
      <c r="E40" s="3">
        <f t="shared" si="3"/>
        <v>66.287356321839226</v>
      </c>
      <c r="F40" s="22" t="s">
        <v>397</v>
      </c>
    </row>
    <row r="41" spans="1:6" x14ac:dyDescent="0.25">
      <c r="A41" s="1" t="s">
        <v>46</v>
      </c>
      <c r="B41" s="5">
        <f t="shared" si="0"/>
        <v>2097.7011494252874</v>
      </c>
      <c r="C41" s="3">
        <f t="shared" si="1"/>
        <v>2209.5785440613076</v>
      </c>
      <c r="D41" s="3">
        <f t="shared" si="2"/>
        <v>4307.2796934865946</v>
      </c>
      <c r="E41" s="3">
        <f t="shared" si="3"/>
        <v>66.077586206896711</v>
      </c>
      <c r="F41" s="22" t="s">
        <v>397</v>
      </c>
    </row>
    <row r="42" spans="1:6" x14ac:dyDescent="0.25">
      <c r="A42" s="1" t="s">
        <v>47</v>
      </c>
      <c r="B42" s="5">
        <f t="shared" si="0"/>
        <v>2097.7011494252874</v>
      </c>
      <c r="C42" s="3">
        <f t="shared" si="1"/>
        <v>2202.5862068965571</v>
      </c>
      <c r="D42" s="3">
        <f t="shared" si="2"/>
        <v>4300.2873563218445</v>
      </c>
      <c r="E42" s="3">
        <f t="shared" si="3"/>
        <v>65.867816091954182</v>
      </c>
      <c r="F42" s="22" t="s">
        <v>397</v>
      </c>
    </row>
    <row r="43" spans="1:6" x14ac:dyDescent="0.25">
      <c r="A43" s="1" t="s">
        <v>48</v>
      </c>
      <c r="B43" s="5">
        <f t="shared" si="0"/>
        <v>2097.7011494252874</v>
      </c>
      <c r="C43" s="3">
        <f t="shared" si="1"/>
        <v>2195.5938697318061</v>
      </c>
      <c r="D43" s="3">
        <f t="shared" si="2"/>
        <v>4293.2950191570935</v>
      </c>
      <c r="E43" s="3">
        <f t="shared" si="3"/>
        <v>65.658045977011668</v>
      </c>
      <c r="F43" s="22" t="s">
        <v>397</v>
      </c>
    </row>
    <row r="44" spans="1:6" x14ac:dyDescent="0.25">
      <c r="A44" s="1" t="s">
        <v>49</v>
      </c>
      <c r="B44" s="5">
        <f t="shared" si="0"/>
        <v>2097.7011494252874</v>
      </c>
      <c r="C44" s="3">
        <f t="shared" si="1"/>
        <v>2188.601532567056</v>
      </c>
      <c r="D44" s="3">
        <f t="shared" si="2"/>
        <v>4286.3026819923434</v>
      </c>
      <c r="E44" s="3">
        <f t="shared" si="3"/>
        <v>65.448275862069153</v>
      </c>
      <c r="F44" s="22" t="s">
        <v>397</v>
      </c>
    </row>
    <row r="45" spans="1:6" x14ac:dyDescent="0.25">
      <c r="A45" s="1" t="s">
        <v>50</v>
      </c>
      <c r="B45" s="5">
        <f t="shared" si="0"/>
        <v>2097.7011494252874</v>
      </c>
      <c r="C45" s="3">
        <f t="shared" si="1"/>
        <v>2181.609195402305</v>
      </c>
      <c r="D45" s="3">
        <f t="shared" si="2"/>
        <v>4279.3103448275924</v>
      </c>
      <c r="E45" s="3">
        <f t="shared" si="3"/>
        <v>65.238505747126624</v>
      </c>
      <c r="F45" s="22" t="s">
        <v>397</v>
      </c>
    </row>
    <row r="46" spans="1:6" x14ac:dyDescent="0.25">
      <c r="A46" s="1" t="s">
        <v>51</v>
      </c>
      <c r="B46" s="5">
        <f t="shared" si="0"/>
        <v>2097.7011494252874</v>
      </c>
      <c r="C46" s="3">
        <f t="shared" si="1"/>
        <v>2174.6168582375544</v>
      </c>
      <c r="D46" s="3">
        <f t="shared" si="2"/>
        <v>4272.3180076628414</v>
      </c>
      <c r="E46" s="3">
        <f t="shared" si="3"/>
        <v>65.028735632184095</v>
      </c>
      <c r="F46" s="22" t="s">
        <v>397</v>
      </c>
    </row>
    <row r="47" spans="1:6" x14ac:dyDescent="0.25">
      <c r="A47" s="1" t="s">
        <v>52</v>
      </c>
      <c r="B47" s="5">
        <f t="shared" si="0"/>
        <v>2097.7011494252874</v>
      </c>
      <c r="C47" s="3">
        <f t="shared" si="1"/>
        <v>2167.624521072803</v>
      </c>
      <c r="D47" s="3">
        <f t="shared" si="2"/>
        <v>4265.3256704980904</v>
      </c>
      <c r="E47" s="3">
        <f t="shared" si="3"/>
        <v>64.818965517241566</v>
      </c>
      <c r="F47" s="22" t="s">
        <v>397</v>
      </c>
    </row>
    <row r="48" spans="1:6" x14ac:dyDescent="0.25">
      <c r="A48" s="1" t="s">
        <v>53</v>
      </c>
      <c r="B48" s="5">
        <f t="shared" si="0"/>
        <v>2097.7011494252874</v>
      </c>
      <c r="C48" s="3">
        <f t="shared" si="1"/>
        <v>2160.6321839080524</v>
      </c>
      <c r="D48" s="3">
        <f t="shared" si="2"/>
        <v>4258.3333333333394</v>
      </c>
      <c r="E48" s="3">
        <f t="shared" si="3"/>
        <v>64.609195402299036</v>
      </c>
      <c r="F48" s="22" t="s">
        <v>397</v>
      </c>
    </row>
    <row r="49" spans="1:6" x14ac:dyDescent="0.25">
      <c r="A49" s="1" t="s">
        <v>54</v>
      </c>
      <c r="B49" s="5">
        <f t="shared" si="0"/>
        <v>2097.7011494252874</v>
      </c>
      <c r="C49" s="3">
        <f t="shared" si="1"/>
        <v>2153.639846743301</v>
      </c>
      <c r="D49" s="3">
        <f t="shared" si="2"/>
        <v>4251.3409961685884</v>
      </c>
      <c r="E49" s="3">
        <f t="shared" si="3"/>
        <v>64.399425287356507</v>
      </c>
      <c r="F49" s="22" t="s">
        <v>397</v>
      </c>
    </row>
    <row r="50" spans="1:6" x14ac:dyDescent="0.25">
      <c r="A50" s="1" t="s">
        <v>55</v>
      </c>
      <c r="B50" s="5">
        <f t="shared" si="0"/>
        <v>2097.7011494252874</v>
      </c>
      <c r="C50" s="3">
        <f t="shared" si="1"/>
        <v>2146.6475095785504</v>
      </c>
      <c r="D50" s="3">
        <f t="shared" si="2"/>
        <v>4244.3486590038374</v>
      </c>
      <c r="E50" s="3">
        <f t="shared" si="3"/>
        <v>64.189655172413978</v>
      </c>
      <c r="F50" s="22" t="s">
        <v>397</v>
      </c>
    </row>
    <row r="51" spans="1:6" x14ac:dyDescent="0.25">
      <c r="A51" s="1" t="s">
        <v>56</v>
      </c>
      <c r="B51" s="5">
        <f t="shared" si="0"/>
        <v>2097.7011494252874</v>
      </c>
      <c r="C51" s="3">
        <f t="shared" si="1"/>
        <v>2139.6551724137994</v>
      </c>
      <c r="D51" s="3">
        <f t="shared" si="2"/>
        <v>4237.3563218390864</v>
      </c>
      <c r="E51" s="3">
        <f t="shared" si="3"/>
        <v>63.979885057471456</v>
      </c>
      <c r="F51" s="22" t="s">
        <v>397</v>
      </c>
    </row>
    <row r="52" spans="1:6" x14ac:dyDescent="0.25">
      <c r="A52" s="1" t="s">
        <v>57</v>
      </c>
      <c r="B52" s="5">
        <f t="shared" si="0"/>
        <v>2097.7011494252874</v>
      </c>
      <c r="C52" s="3">
        <f t="shared" si="1"/>
        <v>2132.6628352490488</v>
      </c>
      <c r="D52" s="3">
        <f t="shared" si="2"/>
        <v>4230.3639846743363</v>
      </c>
      <c r="E52" s="3">
        <f t="shared" si="3"/>
        <v>63.770114942528934</v>
      </c>
      <c r="F52" s="22" t="s">
        <v>397</v>
      </c>
    </row>
    <row r="53" spans="1:6" x14ac:dyDescent="0.25">
      <c r="A53" s="1" t="s">
        <v>58</v>
      </c>
      <c r="B53" s="5">
        <f t="shared" si="0"/>
        <v>2097.7011494252874</v>
      </c>
      <c r="C53" s="3">
        <f t="shared" si="1"/>
        <v>2125.6704980842978</v>
      </c>
      <c r="D53" s="3">
        <f t="shared" si="2"/>
        <v>4223.3716475095853</v>
      </c>
      <c r="E53" s="3">
        <f t="shared" si="3"/>
        <v>63.560344827586412</v>
      </c>
      <c r="F53" s="22" t="s">
        <v>397</v>
      </c>
    </row>
    <row r="54" spans="1:6" x14ac:dyDescent="0.25">
      <c r="A54" s="1" t="s">
        <v>59</v>
      </c>
      <c r="B54" s="5">
        <f t="shared" si="0"/>
        <v>2097.7011494252874</v>
      </c>
      <c r="C54" s="3">
        <f t="shared" si="1"/>
        <v>2118.6781609195473</v>
      </c>
      <c r="D54" s="3">
        <f t="shared" si="2"/>
        <v>4216.3793103448352</v>
      </c>
      <c r="E54" s="3">
        <f t="shared" si="3"/>
        <v>63.350574712643891</v>
      </c>
      <c r="F54" s="22" t="s">
        <v>397</v>
      </c>
    </row>
    <row r="55" spans="1:6" x14ac:dyDescent="0.25">
      <c r="A55" s="1" t="s">
        <v>60</v>
      </c>
      <c r="B55" s="5">
        <f t="shared" si="0"/>
        <v>2097.7011494252874</v>
      </c>
      <c r="C55" s="3">
        <f t="shared" si="1"/>
        <v>2111.6858237547963</v>
      </c>
      <c r="D55" s="3">
        <f t="shared" si="2"/>
        <v>4209.3869731800842</v>
      </c>
      <c r="E55" s="3">
        <f t="shared" si="3"/>
        <v>63.140804597701369</v>
      </c>
      <c r="F55" s="22" t="s">
        <v>397</v>
      </c>
    </row>
    <row r="56" spans="1:6" x14ac:dyDescent="0.25">
      <c r="A56" s="1" t="s">
        <v>61</v>
      </c>
      <c r="B56" s="5">
        <f t="shared" si="0"/>
        <v>2097.7011494252874</v>
      </c>
      <c r="C56" s="3">
        <f t="shared" si="1"/>
        <v>2104.6934865900457</v>
      </c>
      <c r="D56" s="3">
        <f t="shared" si="2"/>
        <v>4202.3946360153332</v>
      </c>
      <c r="E56" s="3">
        <f t="shared" si="3"/>
        <v>62.931034482758839</v>
      </c>
      <c r="F56" s="22" t="s">
        <v>397</v>
      </c>
    </row>
    <row r="57" spans="1:6" x14ac:dyDescent="0.25">
      <c r="A57" s="1" t="s">
        <v>62</v>
      </c>
      <c r="B57" s="5">
        <f t="shared" si="0"/>
        <v>2097.7011494252874</v>
      </c>
      <c r="C57" s="3">
        <f t="shared" si="1"/>
        <v>2097.7011494252947</v>
      </c>
      <c r="D57" s="3">
        <f t="shared" si="2"/>
        <v>4195.4022988505822</v>
      </c>
      <c r="E57" s="3">
        <f t="shared" si="3"/>
        <v>62.721264367816318</v>
      </c>
      <c r="F57" s="22" t="s">
        <v>397</v>
      </c>
    </row>
    <row r="58" spans="1:6" x14ac:dyDescent="0.25">
      <c r="A58" s="1" t="s">
        <v>63</v>
      </c>
      <c r="B58" s="5">
        <f t="shared" si="0"/>
        <v>2097.7011494252874</v>
      </c>
      <c r="C58" s="3">
        <f t="shared" si="1"/>
        <v>2090.7088122605442</v>
      </c>
      <c r="D58" s="3">
        <f t="shared" si="2"/>
        <v>4188.4099616858311</v>
      </c>
      <c r="E58" s="3">
        <f t="shared" si="3"/>
        <v>62.511494252873796</v>
      </c>
      <c r="F58" s="22" t="s">
        <v>397</v>
      </c>
    </row>
    <row r="59" spans="1:6" x14ac:dyDescent="0.25">
      <c r="A59" s="1" t="s">
        <v>64</v>
      </c>
      <c r="B59" s="5">
        <f t="shared" si="0"/>
        <v>2097.7011494252874</v>
      </c>
      <c r="C59" s="3">
        <f t="shared" si="1"/>
        <v>2083.7164750957932</v>
      </c>
      <c r="D59" s="3">
        <f t="shared" si="2"/>
        <v>4181.4176245210801</v>
      </c>
      <c r="E59" s="3">
        <f t="shared" si="3"/>
        <v>62.301724137931274</v>
      </c>
      <c r="F59" s="22" t="s">
        <v>397</v>
      </c>
    </row>
    <row r="60" spans="1:6" x14ac:dyDescent="0.25">
      <c r="A60" s="1" t="s">
        <v>65</v>
      </c>
      <c r="B60" s="5">
        <f t="shared" si="0"/>
        <v>2097.7011494252874</v>
      </c>
      <c r="C60" s="3">
        <f t="shared" si="1"/>
        <v>2076.7241379310426</v>
      </c>
      <c r="D60" s="3">
        <f t="shared" si="2"/>
        <v>4174.42528735633</v>
      </c>
      <c r="E60" s="3">
        <f t="shared" si="3"/>
        <v>62.091954022988745</v>
      </c>
      <c r="F60" s="22" t="s">
        <v>397</v>
      </c>
    </row>
    <row r="61" spans="1:6" x14ac:dyDescent="0.25">
      <c r="A61" s="1" t="s">
        <v>66</v>
      </c>
      <c r="B61" s="5">
        <f t="shared" si="0"/>
        <v>2097.7011494252874</v>
      </c>
      <c r="C61" s="3">
        <f t="shared" si="1"/>
        <v>2069.7318007662916</v>
      </c>
      <c r="D61" s="3">
        <f t="shared" si="2"/>
        <v>4167.432950191579</v>
      </c>
      <c r="E61" s="3">
        <f t="shared" si="3"/>
        <v>61.882183908046223</v>
      </c>
      <c r="F61" s="22" t="s">
        <v>397</v>
      </c>
    </row>
    <row r="62" spans="1:6" x14ac:dyDescent="0.25">
      <c r="A62" s="1" t="s">
        <v>67</v>
      </c>
      <c r="B62" s="5">
        <f t="shared" si="0"/>
        <v>2097.7011494252874</v>
      </c>
      <c r="C62" s="3">
        <f t="shared" si="1"/>
        <v>2062.739463601541</v>
      </c>
      <c r="D62" s="3">
        <f t="shared" si="2"/>
        <v>4160.4406130268289</v>
      </c>
      <c r="E62" s="3">
        <f t="shared" si="3"/>
        <v>61.672413793103701</v>
      </c>
      <c r="F62" s="22" t="s">
        <v>397</v>
      </c>
    </row>
    <row r="63" spans="1:6" x14ac:dyDescent="0.25">
      <c r="A63" s="1" t="s">
        <v>68</v>
      </c>
      <c r="B63" s="5">
        <f t="shared" si="0"/>
        <v>2097.7011494252874</v>
      </c>
      <c r="C63" s="3">
        <f t="shared" si="1"/>
        <v>2055.74712643679</v>
      </c>
      <c r="D63" s="3">
        <f t="shared" si="2"/>
        <v>4153.4482758620779</v>
      </c>
      <c r="E63" s="3">
        <f t="shared" si="3"/>
        <v>61.462643678161179</v>
      </c>
      <c r="F63" s="22" t="s">
        <v>397</v>
      </c>
    </row>
    <row r="64" spans="1:6" x14ac:dyDescent="0.25">
      <c r="A64" s="1" t="s">
        <v>69</v>
      </c>
      <c r="B64" s="5">
        <f t="shared" si="0"/>
        <v>2097.7011494252874</v>
      </c>
      <c r="C64" s="3">
        <f t="shared" si="1"/>
        <v>2048.7547892720395</v>
      </c>
      <c r="D64" s="3">
        <f t="shared" si="2"/>
        <v>4146.4559386973269</v>
      </c>
      <c r="E64" s="3">
        <f t="shared" si="3"/>
        <v>61.25287356321865</v>
      </c>
      <c r="F64" s="22" t="s">
        <v>397</v>
      </c>
    </row>
    <row r="65" spans="1:6" x14ac:dyDescent="0.25">
      <c r="A65" s="1" t="s">
        <v>70</v>
      </c>
      <c r="B65" s="5">
        <f t="shared" si="0"/>
        <v>2097.7011494252874</v>
      </c>
      <c r="C65" s="3">
        <f t="shared" si="1"/>
        <v>2041.7624521072885</v>
      </c>
      <c r="D65" s="3">
        <f t="shared" si="2"/>
        <v>4139.4636015325759</v>
      </c>
      <c r="E65" s="3">
        <f t="shared" si="3"/>
        <v>61.043103448276128</v>
      </c>
      <c r="F65" s="22" t="s">
        <v>397</v>
      </c>
    </row>
    <row r="66" spans="1:6" x14ac:dyDescent="0.25">
      <c r="A66" s="1" t="s">
        <v>71</v>
      </c>
      <c r="B66" s="5">
        <f t="shared" si="0"/>
        <v>2097.7011494252874</v>
      </c>
      <c r="C66" s="3">
        <f t="shared" si="1"/>
        <v>2034.7701149425377</v>
      </c>
      <c r="D66" s="3">
        <f t="shared" si="2"/>
        <v>4132.4712643678249</v>
      </c>
      <c r="E66" s="3">
        <f t="shared" si="3"/>
        <v>60.833333333333606</v>
      </c>
      <c r="F66" s="22" t="s">
        <v>397</v>
      </c>
    </row>
    <row r="67" spans="1:6" x14ac:dyDescent="0.25">
      <c r="A67" s="1" t="s">
        <v>72</v>
      </c>
      <c r="B67" s="5">
        <f t="shared" si="0"/>
        <v>2097.7011494252874</v>
      </c>
      <c r="C67" s="3">
        <f t="shared" si="1"/>
        <v>2027.7777777777869</v>
      </c>
      <c r="D67" s="3">
        <f t="shared" si="2"/>
        <v>4125.4789272030739</v>
      </c>
      <c r="E67" s="3">
        <f t="shared" si="3"/>
        <v>60.623563218391084</v>
      </c>
      <c r="F67" s="22" t="s">
        <v>397</v>
      </c>
    </row>
    <row r="68" spans="1:6" x14ac:dyDescent="0.25">
      <c r="A68" s="1" t="s">
        <v>73</v>
      </c>
      <c r="B68" s="5">
        <f t="shared" si="0"/>
        <v>2097.7011494252874</v>
      </c>
      <c r="C68" s="3">
        <f t="shared" si="1"/>
        <v>2020.7854406130361</v>
      </c>
      <c r="D68" s="3">
        <f t="shared" si="2"/>
        <v>4118.4865900383238</v>
      </c>
      <c r="E68" s="3">
        <f t="shared" si="3"/>
        <v>60.413793103448555</v>
      </c>
      <c r="F68" s="22" t="s">
        <v>397</v>
      </c>
    </row>
    <row r="69" spans="1:6" x14ac:dyDescent="0.25">
      <c r="A69" s="1" t="s">
        <v>74</v>
      </c>
      <c r="B69" s="5">
        <f t="shared" si="0"/>
        <v>2097.7011494252874</v>
      </c>
      <c r="C69" s="3">
        <f t="shared" si="1"/>
        <v>2013.7931034482854</v>
      </c>
      <c r="D69" s="3">
        <f t="shared" si="2"/>
        <v>4111.4942528735728</v>
      </c>
      <c r="E69" s="3">
        <f t="shared" si="3"/>
        <v>60.204022988506033</v>
      </c>
      <c r="F69" s="22" t="s">
        <v>397</v>
      </c>
    </row>
    <row r="70" spans="1:6" x14ac:dyDescent="0.25">
      <c r="A70" s="1" t="s">
        <v>75</v>
      </c>
      <c r="B70" s="5">
        <f t="shared" si="0"/>
        <v>2097.7011494252874</v>
      </c>
      <c r="C70" s="3">
        <f t="shared" si="1"/>
        <v>2006.8007662835346</v>
      </c>
      <c r="D70" s="3">
        <f t="shared" si="2"/>
        <v>4104.5019157088218</v>
      </c>
      <c r="E70" s="3">
        <f t="shared" si="3"/>
        <v>59.994252873563511</v>
      </c>
      <c r="F70" s="22" t="s">
        <v>397</v>
      </c>
    </row>
    <row r="71" spans="1:6" x14ac:dyDescent="0.25">
      <c r="A71" s="1" t="s">
        <v>76</v>
      </c>
      <c r="B71" s="5">
        <f t="shared" si="0"/>
        <v>2097.7011494252874</v>
      </c>
      <c r="C71" s="3">
        <f t="shared" si="1"/>
        <v>1999.8084291187838</v>
      </c>
      <c r="D71" s="3">
        <f t="shared" si="2"/>
        <v>4097.5095785440717</v>
      </c>
      <c r="E71" s="3">
        <f t="shared" si="3"/>
        <v>59.784482758620989</v>
      </c>
      <c r="F71" s="22" t="s">
        <v>397</v>
      </c>
    </row>
    <row r="72" spans="1:6" x14ac:dyDescent="0.25">
      <c r="A72" s="1" t="s">
        <v>77</v>
      </c>
      <c r="B72" s="5">
        <f t="shared" si="0"/>
        <v>2097.7011494252874</v>
      </c>
      <c r="C72" s="3">
        <f t="shared" si="1"/>
        <v>1992.816091954033</v>
      </c>
      <c r="D72" s="3">
        <f t="shared" si="2"/>
        <v>4090.5172413793207</v>
      </c>
      <c r="E72" s="3">
        <f t="shared" si="3"/>
        <v>59.57471264367846</v>
      </c>
      <c r="F72" s="22" t="s">
        <v>397</v>
      </c>
    </row>
    <row r="73" spans="1:6" x14ac:dyDescent="0.25">
      <c r="A73" s="1" t="s">
        <v>78</v>
      </c>
      <c r="B73" s="5">
        <f t="shared" si="0"/>
        <v>2097.7011494252874</v>
      </c>
      <c r="C73" s="3">
        <f t="shared" si="1"/>
        <v>1985.8237547892822</v>
      </c>
      <c r="D73" s="3">
        <f t="shared" si="2"/>
        <v>4083.5249042145697</v>
      </c>
      <c r="E73" s="3">
        <f t="shared" si="3"/>
        <v>59.364942528735938</v>
      </c>
      <c r="F73" s="22" t="s">
        <v>397</v>
      </c>
    </row>
    <row r="74" spans="1:6" x14ac:dyDescent="0.25">
      <c r="A74" s="1" t="s">
        <v>79</v>
      </c>
      <c r="B74" s="5">
        <f t="shared" si="0"/>
        <v>2097.7011494252874</v>
      </c>
      <c r="C74" s="3">
        <f t="shared" si="1"/>
        <v>1978.8314176245315</v>
      </c>
      <c r="D74" s="3">
        <f t="shared" si="2"/>
        <v>4076.5325670498187</v>
      </c>
      <c r="E74" s="3">
        <f t="shared" si="3"/>
        <v>59.155172413793416</v>
      </c>
      <c r="F74" s="22" t="s">
        <v>397</v>
      </c>
    </row>
    <row r="75" spans="1:6" x14ac:dyDescent="0.25">
      <c r="A75" s="1" t="s">
        <v>80</v>
      </c>
      <c r="B75" s="5">
        <f t="shared" si="0"/>
        <v>2097.7011494252874</v>
      </c>
      <c r="C75" s="3">
        <f t="shared" si="1"/>
        <v>1971.8390804597807</v>
      </c>
      <c r="D75" s="3">
        <f t="shared" si="2"/>
        <v>4069.5402298850681</v>
      </c>
      <c r="E75" s="3">
        <f t="shared" si="3"/>
        <v>58.945402298850894</v>
      </c>
      <c r="F75" s="22" t="s">
        <v>397</v>
      </c>
    </row>
    <row r="76" spans="1:6" x14ac:dyDescent="0.25">
      <c r="A76" s="1" t="s">
        <v>81</v>
      </c>
      <c r="B76" s="5">
        <f t="shared" ref="B76:B139" si="4">IF(E75&lt;0.0001,0,$D$3*10000/$D$4/12)</f>
        <v>2097.7011494252874</v>
      </c>
      <c r="C76" s="3">
        <f t="shared" ref="C76:C139" si="5">E75*10000*($D$5/12)</f>
        <v>1964.8467432950299</v>
      </c>
      <c r="D76" s="3">
        <f t="shared" ref="D76:D139" si="6">B76+C76</f>
        <v>4062.5478927203176</v>
      </c>
      <c r="E76" s="3">
        <f t="shared" ref="E76:E139" si="7">(E75*10000-B76)/10000</f>
        <v>58.735632183908372</v>
      </c>
      <c r="F76" s="22" t="s">
        <v>397</v>
      </c>
    </row>
    <row r="77" spans="1:6" x14ac:dyDescent="0.25">
      <c r="A77" s="1" t="s">
        <v>82</v>
      </c>
      <c r="B77" s="5">
        <f t="shared" si="4"/>
        <v>2097.7011494252874</v>
      </c>
      <c r="C77" s="3">
        <f t="shared" si="5"/>
        <v>1957.8544061302791</v>
      </c>
      <c r="D77" s="3">
        <f t="shared" si="6"/>
        <v>4055.5555555555666</v>
      </c>
      <c r="E77" s="3">
        <f t="shared" si="7"/>
        <v>58.525862068965843</v>
      </c>
      <c r="F77" s="22" t="s">
        <v>397</v>
      </c>
    </row>
    <row r="78" spans="1:6" x14ac:dyDescent="0.25">
      <c r="A78" s="1" t="s">
        <v>83</v>
      </c>
      <c r="B78" s="5">
        <f t="shared" si="4"/>
        <v>2097.7011494252874</v>
      </c>
      <c r="C78" s="3">
        <f t="shared" si="5"/>
        <v>1950.8620689655284</v>
      </c>
      <c r="D78" s="3">
        <f t="shared" si="6"/>
        <v>4048.5632183908156</v>
      </c>
      <c r="E78" s="3">
        <f t="shared" si="7"/>
        <v>58.316091954023321</v>
      </c>
      <c r="F78" s="22" t="s">
        <v>397</v>
      </c>
    </row>
    <row r="79" spans="1:6" x14ac:dyDescent="0.25">
      <c r="A79" s="1" t="s">
        <v>84</v>
      </c>
      <c r="B79" s="5">
        <f t="shared" si="4"/>
        <v>2097.7011494252874</v>
      </c>
      <c r="C79" s="3">
        <f t="shared" si="5"/>
        <v>1943.8697318007776</v>
      </c>
      <c r="D79" s="3">
        <f t="shared" si="6"/>
        <v>4041.570881226065</v>
      </c>
      <c r="E79" s="3">
        <f t="shared" si="7"/>
        <v>58.106321839080799</v>
      </c>
      <c r="F79" s="22" t="s">
        <v>397</v>
      </c>
    </row>
    <row r="80" spans="1:6" x14ac:dyDescent="0.25">
      <c r="A80" s="1" t="s">
        <v>85</v>
      </c>
      <c r="B80" s="5">
        <f t="shared" si="4"/>
        <v>2097.7011494252874</v>
      </c>
      <c r="C80" s="3">
        <f t="shared" si="5"/>
        <v>1936.8773946360268</v>
      </c>
      <c r="D80" s="3">
        <f t="shared" si="6"/>
        <v>4034.5785440613145</v>
      </c>
      <c r="E80" s="3">
        <f t="shared" si="7"/>
        <v>57.896551724138277</v>
      </c>
      <c r="F80" s="22" t="s">
        <v>397</v>
      </c>
    </row>
    <row r="81" spans="1:6" x14ac:dyDescent="0.25">
      <c r="A81" s="1" t="s">
        <v>86</v>
      </c>
      <c r="B81" s="5">
        <f t="shared" si="4"/>
        <v>2097.7011494252874</v>
      </c>
      <c r="C81" s="3">
        <f t="shared" si="5"/>
        <v>1929.885057471276</v>
      </c>
      <c r="D81" s="3">
        <f t="shared" si="6"/>
        <v>4027.5862068965635</v>
      </c>
      <c r="E81" s="3">
        <f t="shared" si="7"/>
        <v>57.686781609195748</v>
      </c>
      <c r="F81" s="22" t="s">
        <v>397</v>
      </c>
    </row>
    <row r="82" spans="1:6" x14ac:dyDescent="0.25">
      <c r="A82" s="1" t="s">
        <v>87</v>
      </c>
      <c r="B82" s="5">
        <f t="shared" si="4"/>
        <v>2097.7011494252874</v>
      </c>
      <c r="C82" s="3">
        <f t="shared" si="5"/>
        <v>1922.8927203065252</v>
      </c>
      <c r="D82" s="3">
        <f t="shared" si="6"/>
        <v>4020.5938697318124</v>
      </c>
      <c r="E82" s="3">
        <f t="shared" si="7"/>
        <v>57.477011494253226</v>
      </c>
      <c r="F82" s="22" t="s">
        <v>397</v>
      </c>
    </row>
    <row r="83" spans="1:6" x14ac:dyDescent="0.25">
      <c r="A83" s="1" t="s">
        <v>88</v>
      </c>
      <c r="B83" s="5">
        <f t="shared" si="4"/>
        <v>2097.7011494252874</v>
      </c>
      <c r="C83" s="3">
        <f t="shared" si="5"/>
        <v>1915.9003831417745</v>
      </c>
      <c r="D83" s="3">
        <f t="shared" si="6"/>
        <v>4013.6015325670619</v>
      </c>
      <c r="E83" s="3">
        <f t="shared" si="7"/>
        <v>57.267241379310704</v>
      </c>
      <c r="F83" s="22" t="s">
        <v>397</v>
      </c>
    </row>
    <row r="84" spans="1:6" x14ac:dyDescent="0.25">
      <c r="A84" s="1" t="s">
        <v>89</v>
      </c>
      <c r="B84" s="5">
        <f t="shared" si="4"/>
        <v>2097.7011494252874</v>
      </c>
      <c r="C84" s="3">
        <f t="shared" si="5"/>
        <v>1908.9080459770234</v>
      </c>
      <c r="D84" s="3">
        <f t="shared" si="6"/>
        <v>4006.6091954023109</v>
      </c>
      <c r="E84" s="3">
        <f t="shared" si="7"/>
        <v>57.057471264368182</v>
      </c>
      <c r="F84" s="22" t="s">
        <v>397</v>
      </c>
    </row>
    <row r="85" spans="1:6" x14ac:dyDescent="0.25">
      <c r="A85" s="1" t="s">
        <v>90</v>
      </c>
      <c r="B85" s="5">
        <f t="shared" si="4"/>
        <v>2097.7011494252874</v>
      </c>
      <c r="C85" s="3">
        <f t="shared" si="5"/>
        <v>1901.9157088122727</v>
      </c>
      <c r="D85" s="3">
        <f t="shared" si="6"/>
        <v>3999.6168582375603</v>
      </c>
      <c r="E85" s="3">
        <f t="shared" si="7"/>
        <v>56.847701149425653</v>
      </c>
      <c r="F85" s="22" t="s">
        <v>397</v>
      </c>
    </row>
    <row r="86" spans="1:6" x14ac:dyDescent="0.25">
      <c r="A86" s="1" t="s">
        <v>91</v>
      </c>
      <c r="B86" s="5">
        <f t="shared" si="4"/>
        <v>2097.7011494252874</v>
      </c>
      <c r="C86" s="3">
        <f t="shared" si="5"/>
        <v>1894.9233716475219</v>
      </c>
      <c r="D86" s="3">
        <f t="shared" si="6"/>
        <v>3992.6245210728093</v>
      </c>
      <c r="E86" s="3">
        <f t="shared" si="7"/>
        <v>56.637931034483131</v>
      </c>
      <c r="F86" s="22" t="s">
        <v>397</v>
      </c>
    </row>
    <row r="87" spans="1:6" x14ac:dyDescent="0.25">
      <c r="A87" s="1" t="s">
        <v>92</v>
      </c>
      <c r="B87" s="5">
        <f t="shared" si="4"/>
        <v>2097.7011494252874</v>
      </c>
      <c r="C87" s="3">
        <f t="shared" si="5"/>
        <v>1887.9310344827711</v>
      </c>
      <c r="D87" s="3">
        <f t="shared" si="6"/>
        <v>3985.6321839080583</v>
      </c>
      <c r="E87" s="3">
        <f t="shared" si="7"/>
        <v>56.428160919540609</v>
      </c>
      <c r="F87" s="22" t="s">
        <v>397</v>
      </c>
    </row>
    <row r="88" spans="1:6" x14ac:dyDescent="0.25">
      <c r="A88" s="1" t="s">
        <v>93</v>
      </c>
      <c r="B88" s="5">
        <f t="shared" si="4"/>
        <v>2097.7011494252874</v>
      </c>
      <c r="C88" s="3">
        <f t="shared" si="5"/>
        <v>1880.9386973180203</v>
      </c>
      <c r="D88" s="3">
        <f t="shared" si="6"/>
        <v>3978.6398467433078</v>
      </c>
      <c r="E88" s="3">
        <f t="shared" si="7"/>
        <v>56.218390804598087</v>
      </c>
      <c r="F88" s="22" t="s">
        <v>397</v>
      </c>
    </row>
    <row r="89" spans="1:6" x14ac:dyDescent="0.25">
      <c r="A89" s="1" t="s">
        <v>94</v>
      </c>
      <c r="B89" s="5">
        <f t="shared" si="4"/>
        <v>2097.7011494252874</v>
      </c>
      <c r="C89" s="3">
        <f t="shared" si="5"/>
        <v>1873.9463601532696</v>
      </c>
      <c r="D89" s="3">
        <f t="shared" si="6"/>
        <v>3971.6475095785572</v>
      </c>
      <c r="E89" s="3">
        <f t="shared" si="7"/>
        <v>56.008620689655558</v>
      </c>
      <c r="F89" s="22" t="s">
        <v>397</v>
      </c>
    </row>
    <row r="90" spans="1:6" x14ac:dyDescent="0.25">
      <c r="A90" s="1" t="s">
        <v>95</v>
      </c>
      <c r="B90" s="5">
        <f t="shared" si="4"/>
        <v>2097.7011494252874</v>
      </c>
      <c r="C90" s="3">
        <f t="shared" si="5"/>
        <v>1866.9540229885188</v>
      </c>
      <c r="D90" s="3">
        <f t="shared" si="6"/>
        <v>3964.6551724138062</v>
      </c>
      <c r="E90" s="3">
        <f t="shared" si="7"/>
        <v>55.798850574713036</v>
      </c>
      <c r="F90" s="22" t="s">
        <v>397</v>
      </c>
    </row>
    <row r="91" spans="1:6" x14ac:dyDescent="0.25">
      <c r="A91" s="1" t="s">
        <v>96</v>
      </c>
      <c r="B91" s="5">
        <f t="shared" si="4"/>
        <v>2097.7011494252874</v>
      </c>
      <c r="C91" s="3">
        <f t="shared" si="5"/>
        <v>1859.961685823768</v>
      </c>
      <c r="D91" s="3">
        <f t="shared" si="6"/>
        <v>3957.6628352490552</v>
      </c>
      <c r="E91" s="3">
        <f t="shared" si="7"/>
        <v>55.589080459770514</v>
      </c>
      <c r="F91" s="22" t="s">
        <v>397</v>
      </c>
    </row>
    <row r="92" spans="1:6" x14ac:dyDescent="0.25">
      <c r="A92" s="1" t="s">
        <v>97</v>
      </c>
      <c r="B92" s="5">
        <f t="shared" si="4"/>
        <v>2097.7011494252874</v>
      </c>
      <c r="C92" s="3">
        <f t="shared" si="5"/>
        <v>1852.9693486590172</v>
      </c>
      <c r="D92" s="3">
        <f t="shared" si="6"/>
        <v>3950.6704980843047</v>
      </c>
      <c r="E92" s="3">
        <f t="shared" si="7"/>
        <v>55.379310344827992</v>
      </c>
      <c r="F92" s="22" t="s">
        <v>397</v>
      </c>
    </row>
    <row r="93" spans="1:6" x14ac:dyDescent="0.25">
      <c r="A93" s="1" t="s">
        <v>98</v>
      </c>
      <c r="B93" s="5">
        <f t="shared" si="4"/>
        <v>2097.7011494252874</v>
      </c>
      <c r="C93" s="3">
        <f t="shared" si="5"/>
        <v>1845.9770114942664</v>
      </c>
      <c r="D93" s="3">
        <f t="shared" si="6"/>
        <v>3943.6781609195541</v>
      </c>
      <c r="E93" s="3">
        <f t="shared" si="7"/>
        <v>55.169540229885463</v>
      </c>
      <c r="F93" s="22" t="s">
        <v>397</v>
      </c>
    </row>
    <row r="94" spans="1:6" x14ac:dyDescent="0.25">
      <c r="A94" s="1" t="s">
        <v>99</v>
      </c>
      <c r="B94" s="5">
        <f t="shared" si="4"/>
        <v>2097.7011494252874</v>
      </c>
      <c r="C94" s="3">
        <f t="shared" si="5"/>
        <v>1838.9846743295157</v>
      </c>
      <c r="D94" s="3">
        <f t="shared" si="6"/>
        <v>3936.6858237548031</v>
      </c>
      <c r="E94" s="3">
        <f t="shared" si="7"/>
        <v>54.959770114942941</v>
      </c>
      <c r="F94" s="22" t="s">
        <v>397</v>
      </c>
    </row>
    <row r="95" spans="1:6" x14ac:dyDescent="0.25">
      <c r="A95" s="1" t="s">
        <v>100</v>
      </c>
      <c r="B95" s="5">
        <f t="shared" si="4"/>
        <v>2097.7011494252874</v>
      </c>
      <c r="C95" s="3">
        <f t="shared" si="5"/>
        <v>1831.9923371647649</v>
      </c>
      <c r="D95" s="3">
        <f t="shared" si="6"/>
        <v>3929.6934865900521</v>
      </c>
      <c r="E95" s="3">
        <f t="shared" si="7"/>
        <v>54.750000000000419</v>
      </c>
      <c r="F95" s="22" t="s">
        <v>397</v>
      </c>
    </row>
    <row r="96" spans="1:6" x14ac:dyDescent="0.25">
      <c r="A96" s="1" t="s">
        <v>101</v>
      </c>
      <c r="B96" s="5">
        <f t="shared" si="4"/>
        <v>2097.7011494252874</v>
      </c>
      <c r="C96" s="3">
        <f t="shared" si="5"/>
        <v>1825.0000000000141</v>
      </c>
      <c r="D96" s="3">
        <f t="shared" si="6"/>
        <v>3922.7011494253015</v>
      </c>
      <c r="E96" s="3">
        <f t="shared" si="7"/>
        <v>54.540229885057897</v>
      </c>
      <c r="F96" s="22" t="s">
        <v>397</v>
      </c>
    </row>
    <row r="97" spans="1:6" x14ac:dyDescent="0.25">
      <c r="A97" s="1" t="s">
        <v>102</v>
      </c>
      <c r="B97" s="5">
        <f t="shared" si="4"/>
        <v>2097.7011494252874</v>
      </c>
      <c r="C97" s="3">
        <f t="shared" si="5"/>
        <v>1818.0076628352633</v>
      </c>
      <c r="D97" s="3">
        <f t="shared" si="6"/>
        <v>3915.708812260551</v>
      </c>
      <c r="E97" s="3">
        <f t="shared" si="7"/>
        <v>54.330459770115375</v>
      </c>
      <c r="F97" s="22" t="s">
        <v>397</v>
      </c>
    </row>
    <row r="98" spans="1:6" x14ac:dyDescent="0.25">
      <c r="A98" s="1" t="s">
        <v>103</v>
      </c>
      <c r="B98" s="5">
        <f t="shared" si="4"/>
        <v>2097.7011494252874</v>
      </c>
      <c r="C98" s="3">
        <f t="shared" si="5"/>
        <v>1811.0153256705125</v>
      </c>
      <c r="D98" s="3">
        <f t="shared" si="6"/>
        <v>3908.7164750958</v>
      </c>
      <c r="E98" s="3">
        <f t="shared" si="7"/>
        <v>54.120689655172846</v>
      </c>
      <c r="F98" s="22" t="s">
        <v>397</v>
      </c>
    </row>
    <row r="99" spans="1:6" x14ac:dyDescent="0.25">
      <c r="A99" s="1" t="s">
        <v>104</v>
      </c>
      <c r="B99" s="5">
        <f t="shared" si="4"/>
        <v>2097.7011494252874</v>
      </c>
      <c r="C99" s="3">
        <f t="shared" si="5"/>
        <v>1804.0229885057618</v>
      </c>
      <c r="D99" s="3">
        <f t="shared" si="6"/>
        <v>3901.724137931049</v>
      </c>
      <c r="E99" s="3">
        <f t="shared" si="7"/>
        <v>53.910919540230324</v>
      </c>
      <c r="F99" s="22" t="s">
        <v>397</v>
      </c>
    </row>
    <row r="100" spans="1:6" x14ac:dyDescent="0.25">
      <c r="A100" s="1" t="s">
        <v>105</v>
      </c>
      <c r="B100" s="5">
        <f t="shared" si="4"/>
        <v>2097.7011494252874</v>
      </c>
      <c r="C100" s="3">
        <f t="shared" si="5"/>
        <v>1797.030651341011</v>
      </c>
      <c r="D100" s="3">
        <f t="shared" si="6"/>
        <v>3894.7318007662984</v>
      </c>
      <c r="E100" s="3">
        <f t="shared" si="7"/>
        <v>53.701149425287802</v>
      </c>
      <c r="F100" s="22" t="s">
        <v>397</v>
      </c>
    </row>
    <row r="101" spans="1:6" x14ac:dyDescent="0.25">
      <c r="A101" s="1" t="s">
        <v>106</v>
      </c>
      <c r="B101" s="5">
        <f t="shared" si="4"/>
        <v>2097.7011494252874</v>
      </c>
      <c r="C101" s="3">
        <f t="shared" si="5"/>
        <v>1790.0383141762602</v>
      </c>
      <c r="D101" s="3">
        <f t="shared" si="6"/>
        <v>3887.7394636015479</v>
      </c>
      <c r="E101" s="3">
        <f t="shared" si="7"/>
        <v>53.49137931034528</v>
      </c>
      <c r="F101" s="22" t="s">
        <v>397</v>
      </c>
    </row>
    <row r="102" spans="1:6" x14ac:dyDescent="0.25">
      <c r="A102" s="1" t="s">
        <v>107</v>
      </c>
      <c r="B102" s="5">
        <f t="shared" si="4"/>
        <v>2097.7011494252874</v>
      </c>
      <c r="C102" s="3">
        <f t="shared" si="5"/>
        <v>1783.0459770115094</v>
      </c>
      <c r="D102" s="3">
        <f t="shared" si="6"/>
        <v>3880.7471264367969</v>
      </c>
      <c r="E102" s="3">
        <f t="shared" si="7"/>
        <v>53.281609195402751</v>
      </c>
      <c r="F102" s="22" t="s">
        <v>397</v>
      </c>
    </row>
    <row r="103" spans="1:6" x14ac:dyDescent="0.25">
      <c r="A103" s="1" t="s">
        <v>108</v>
      </c>
      <c r="B103" s="5">
        <f t="shared" si="4"/>
        <v>2097.7011494252874</v>
      </c>
      <c r="C103" s="3">
        <f t="shared" si="5"/>
        <v>1776.0536398467586</v>
      </c>
      <c r="D103" s="3">
        <f t="shared" si="6"/>
        <v>3873.7547892720459</v>
      </c>
      <c r="E103" s="3">
        <f t="shared" si="7"/>
        <v>53.071839080460229</v>
      </c>
      <c r="F103" s="22" t="s">
        <v>397</v>
      </c>
    </row>
    <row r="104" spans="1:6" x14ac:dyDescent="0.25">
      <c r="A104" s="1" t="s">
        <v>109</v>
      </c>
      <c r="B104" s="5">
        <f t="shared" si="4"/>
        <v>2097.7011494252874</v>
      </c>
      <c r="C104" s="3">
        <f t="shared" si="5"/>
        <v>1769.0613026820079</v>
      </c>
      <c r="D104" s="3">
        <f t="shared" si="6"/>
        <v>3866.7624521072953</v>
      </c>
      <c r="E104" s="3">
        <f t="shared" si="7"/>
        <v>52.862068965517707</v>
      </c>
      <c r="F104" s="22" t="s">
        <v>397</v>
      </c>
    </row>
    <row r="105" spans="1:6" x14ac:dyDescent="0.25">
      <c r="A105" s="1" t="s">
        <v>110</v>
      </c>
      <c r="B105" s="5">
        <f t="shared" si="4"/>
        <v>2097.7011494252874</v>
      </c>
      <c r="C105" s="3">
        <f t="shared" si="5"/>
        <v>1762.0689655172571</v>
      </c>
      <c r="D105" s="3">
        <f t="shared" si="6"/>
        <v>3859.7701149425448</v>
      </c>
      <c r="E105" s="3">
        <f t="shared" si="7"/>
        <v>52.652298850575185</v>
      </c>
      <c r="F105" s="22" t="s">
        <v>397</v>
      </c>
    </row>
    <row r="106" spans="1:6" x14ac:dyDescent="0.25">
      <c r="A106" s="1" t="s">
        <v>111</v>
      </c>
      <c r="B106" s="5">
        <f t="shared" si="4"/>
        <v>2097.7011494252874</v>
      </c>
      <c r="C106" s="3">
        <f t="shared" si="5"/>
        <v>1755.0766283525063</v>
      </c>
      <c r="D106" s="3">
        <f t="shared" si="6"/>
        <v>3852.7777777777937</v>
      </c>
      <c r="E106" s="3">
        <f t="shared" si="7"/>
        <v>52.442528735632656</v>
      </c>
      <c r="F106" s="22" t="s">
        <v>397</v>
      </c>
    </row>
    <row r="107" spans="1:6" x14ac:dyDescent="0.25">
      <c r="A107" s="1" t="s">
        <v>112</v>
      </c>
      <c r="B107" s="5">
        <f t="shared" si="4"/>
        <v>2097.7011494252874</v>
      </c>
      <c r="C107" s="3">
        <f t="shared" si="5"/>
        <v>1748.0842911877553</v>
      </c>
      <c r="D107" s="3">
        <f t="shared" si="6"/>
        <v>3845.7854406130427</v>
      </c>
      <c r="E107" s="3">
        <f t="shared" si="7"/>
        <v>52.232758620690127</v>
      </c>
      <c r="F107" s="22" t="s">
        <v>397</v>
      </c>
    </row>
    <row r="108" spans="1:6" x14ac:dyDescent="0.25">
      <c r="A108" s="1" t="s">
        <v>113</v>
      </c>
      <c r="B108" s="5">
        <f t="shared" si="4"/>
        <v>2097.7011494252874</v>
      </c>
      <c r="C108" s="3">
        <f t="shared" si="5"/>
        <v>1741.0919540230045</v>
      </c>
      <c r="D108" s="3">
        <f t="shared" si="6"/>
        <v>3838.7931034482917</v>
      </c>
      <c r="E108" s="3">
        <f t="shared" si="7"/>
        <v>52.022988505747598</v>
      </c>
      <c r="F108" s="22" t="s">
        <v>397</v>
      </c>
    </row>
    <row r="109" spans="1:6" x14ac:dyDescent="0.25">
      <c r="A109" s="1" t="s">
        <v>114</v>
      </c>
      <c r="B109" s="5">
        <f t="shared" si="4"/>
        <v>2097.7011494252874</v>
      </c>
      <c r="C109" s="3">
        <f t="shared" si="5"/>
        <v>1734.0996168582535</v>
      </c>
      <c r="D109" s="3">
        <f t="shared" si="6"/>
        <v>3831.8007662835407</v>
      </c>
      <c r="E109" s="3">
        <f t="shared" si="7"/>
        <v>51.813218390805069</v>
      </c>
      <c r="F109" s="22" t="s">
        <v>397</v>
      </c>
    </row>
    <row r="110" spans="1:6" x14ac:dyDescent="0.25">
      <c r="A110" s="1" t="s">
        <v>115</v>
      </c>
      <c r="B110" s="5">
        <f t="shared" si="4"/>
        <v>2097.7011494252874</v>
      </c>
      <c r="C110" s="3">
        <f t="shared" si="5"/>
        <v>1727.1072796935025</v>
      </c>
      <c r="D110" s="3">
        <f t="shared" si="6"/>
        <v>3824.8084291187897</v>
      </c>
      <c r="E110" s="3">
        <f t="shared" si="7"/>
        <v>51.60344827586254</v>
      </c>
      <c r="F110" s="22" t="s">
        <v>397</v>
      </c>
    </row>
    <row r="111" spans="1:6" x14ac:dyDescent="0.25">
      <c r="A111" s="1" t="s">
        <v>116</v>
      </c>
      <c r="B111" s="5">
        <f t="shared" si="4"/>
        <v>2097.7011494252874</v>
      </c>
      <c r="C111" s="3">
        <f t="shared" si="5"/>
        <v>1720.1149425287515</v>
      </c>
      <c r="D111" s="3">
        <f t="shared" si="6"/>
        <v>3817.8160919540387</v>
      </c>
      <c r="E111" s="3">
        <f t="shared" si="7"/>
        <v>51.393678160920011</v>
      </c>
      <c r="F111" s="22" t="s">
        <v>397</v>
      </c>
    </row>
    <row r="112" spans="1:6" x14ac:dyDescent="0.25">
      <c r="A112" s="1" t="s">
        <v>117</v>
      </c>
      <c r="B112" s="5">
        <f t="shared" si="4"/>
        <v>2097.7011494252874</v>
      </c>
      <c r="C112" s="3">
        <f t="shared" si="5"/>
        <v>1713.1226053640005</v>
      </c>
      <c r="D112" s="3">
        <f t="shared" si="6"/>
        <v>3810.8237547892877</v>
      </c>
      <c r="E112" s="3">
        <f t="shared" si="7"/>
        <v>51.183908045977482</v>
      </c>
      <c r="F112" s="22" t="s">
        <v>397</v>
      </c>
    </row>
    <row r="113" spans="1:6" x14ac:dyDescent="0.25">
      <c r="A113" s="1" t="s">
        <v>118</v>
      </c>
      <c r="B113" s="5">
        <f t="shared" si="4"/>
        <v>2097.7011494252874</v>
      </c>
      <c r="C113" s="3">
        <f t="shared" si="5"/>
        <v>1706.1302681992495</v>
      </c>
      <c r="D113" s="3">
        <f t="shared" si="6"/>
        <v>3803.8314176245367</v>
      </c>
      <c r="E113" s="3">
        <f t="shared" si="7"/>
        <v>50.974137931034953</v>
      </c>
      <c r="F113" s="22" t="s">
        <v>397</v>
      </c>
    </row>
    <row r="114" spans="1:6" x14ac:dyDescent="0.25">
      <c r="A114" s="1" t="s">
        <v>119</v>
      </c>
      <c r="B114" s="5">
        <f t="shared" si="4"/>
        <v>2097.7011494252874</v>
      </c>
      <c r="C114" s="3">
        <f t="shared" si="5"/>
        <v>1699.1379310344985</v>
      </c>
      <c r="D114" s="3">
        <f t="shared" si="6"/>
        <v>3796.8390804597857</v>
      </c>
      <c r="E114" s="3">
        <f t="shared" si="7"/>
        <v>50.764367816092424</v>
      </c>
      <c r="F114" s="22" t="s">
        <v>397</v>
      </c>
    </row>
    <row r="115" spans="1:6" x14ac:dyDescent="0.25">
      <c r="A115" s="1" t="s">
        <v>120</v>
      </c>
      <c r="B115" s="5">
        <f t="shared" si="4"/>
        <v>2097.7011494252874</v>
      </c>
      <c r="C115" s="3">
        <f t="shared" si="5"/>
        <v>1692.1455938697475</v>
      </c>
      <c r="D115" s="3">
        <f t="shared" si="6"/>
        <v>3789.8467432950347</v>
      </c>
      <c r="E115" s="3">
        <f t="shared" si="7"/>
        <v>50.554597701149895</v>
      </c>
      <c r="F115" s="22" t="s">
        <v>397</v>
      </c>
    </row>
    <row r="116" spans="1:6" x14ac:dyDescent="0.25">
      <c r="A116" s="1" t="s">
        <v>121</v>
      </c>
      <c r="B116" s="5">
        <f t="shared" si="4"/>
        <v>2097.7011494252874</v>
      </c>
      <c r="C116" s="3">
        <f t="shared" si="5"/>
        <v>1685.1532567049965</v>
      </c>
      <c r="D116" s="3">
        <f t="shared" si="6"/>
        <v>3782.8544061302837</v>
      </c>
      <c r="E116" s="3">
        <f t="shared" si="7"/>
        <v>50.344827586207366</v>
      </c>
      <c r="F116" s="22" t="s">
        <v>397</v>
      </c>
    </row>
    <row r="117" spans="1:6" x14ac:dyDescent="0.25">
      <c r="A117" s="1" t="s">
        <v>122</v>
      </c>
      <c r="B117" s="5">
        <f t="shared" si="4"/>
        <v>2097.7011494252874</v>
      </c>
      <c r="C117" s="3">
        <f t="shared" si="5"/>
        <v>1678.1609195402457</v>
      </c>
      <c r="D117" s="3">
        <f t="shared" si="6"/>
        <v>3775.8620689655331</v>
      </c>
      <c r="E117" s="3">
        <f t="shared" si="7"/>
        <v>50.135057471264837</v>
      </c>
      <c r="F117" s="22" t="s">
        <v>397</v>
      </c>
    </row>
    <row r="118" spans="1:6" x14ac:dyDescent="0.25">
      <c r="A118" s="1" t="s">
        <v>123</v>
      </c>
      <c r="B118" s="5">
        <f t="shared" si="4"/>
        <v>2097.7011494252874</v>
      </c>
      <c r="C118" s="3">
        <f t="shared" si="5"/>
        <v>1671.1685823754947</v>
      </c>
      <c r="D118" s="3">
        <f t="shared" si="6"/>
        <v>3768.8697318007821</v>
      </c>
      <c r="E118" s="3">
        <f t="shared" si="7"/>
        <v>49.925287356322308</v>
      </c>
      <c r="F118" s="22" t="s">
        <v>397</v>
      </c>
    </row>
    <row r="119" spans="1:6" x14ac:dyDescent="0.25">
      <c r="A119" s="1" t="s">
        <v>124</v>
      </c>
      <c r="B119" s="5">
        <f t="shared" si="4"/>
        <v>2097.7011494252874</v>
      </c>
      <c r="C119" s="3">
        <f t="shared" si="5"/>
        <v>1664.1762452107437</v>
      </c>
      <c r="D119" s="3">
        <f t="shared" si="6"/>
        <v>3761.8773946360311</v>
      </c>
      <c r="E119" s="3">
        <f t="shared" si="7"/>
        <v>49.715517241379779</v>
      </c>
      <c r="F119" s="22" t="s">
        <v>397</v>
      </c>
    </row>
    <row r="120" spans="1:6" x14ac:dyDescent="0.25">
      <c r="A120" s="1" t="s">
        <v>125</v>
      </c>
      <c r="B120" s="5">
        <f t="shared" si="4"/>
        <v>2097.7011494252874</v>
      </c>
      <c r="C120" s="3">
        <f t="shared" si="5"/>
        <v>1657.1839080459927</v>
      </c>
      <c r="D120" s="3">
        <f t="shared" si="6"/>
        <v>3754.8850574712801</v>
      </c>
      <c r="E120" s="3">
        <f t="shared" si="7"/>
        <v>49.50574712643725</v>
      </c>
      <c r="F120" s="22" t="s">
        <v>397</v>
      </c>
    </row>
    <row r="121" spans="1:6" x14ac:dyDescent="0.25">
      <c r="A121" s="1" t="s">
        <v>126</v>
      </c>
      <c r="B121" s="5">
        <f t="shared" si="4"/>
        <v>2097.7011494252874</v>
      </c>
      <c r="C121" s="3">
        <f t="shared" si="5"/>
        <v>1650.1915708812419</v>
      </c>
      <c r="D121" s="3">
        <f t="shared" si="6"/>
        <v>3747.8927203065296</v>
      </c>
      <c r="E121" s="3">
        <f t="shared" si="7"/>
        <v>49.29597701149472</v>
      </c>
      <c r="F121" s="22" t="s">
        <v>397</v>
      </c>
    </row>
    <row r="122" spans="1:6" x14ac:dyDescent="0.25">
      <c r="A122" s="1" t="s">
        <v>127</v>
      </c>
      <c r="B122" s="5">
        <f t="shared" si="4"/>
        <v>2097.7011494252874</v>
      </c>
      <c r="C122" s="3">
        <f t="shared" si="5"/>
        <v>1643.1992337164909</v>
      </c>
      <c r="D122" s="3">
        <f t="shared" si="6"/>
        <v>3740.9003831417785</v>
      </c>
      <c r="E122" s="3">
        <f t="shared" si="7"/>
        <v>49.086206896552191</v>
      </c>
      <c r="F122" s="22" t="s">
        <v>397</v>
      </c>
    </row>
    <row r="123" spans="1:6" x14ac:dyDescent="0.25">
      <c r="A123" s="1" t="s">
        <v>128</v>
      </c>
      <c r="B123" s="5">
        <f t="shared" si="4"/>
        <v>2097.7011494252874</v>
      </c>
      <c r="C123" s="3">
        <f t="shared" si="5"/>
        <v>1636.2068965517399</v>
      </c>
      <c r="D123" s="3">
        <f t="shared" si="6"/>
        <v>3733.9080459770275</v>
      </c>
      <c r="E123" s="3">
        <f t="shared" si="7"/>
        <v>48.876436781609662</v>
      </c>
      <c r="F123" s="22" t="s">
        <v>397</v>
      </c>
    </row>
    <row r="124" spans="1:6" x14ac:dyDescent="0.25">
      <c r="A124" s="1" t="s">
        <v>129</v>
      </c>
      <c r="B124" s="5">
        <f t="shared" si="4"/>
        <v>2097.7011494252874</v>
      </c>
      <c r="C124" s="3">
        <f t="shared" si="5"/>
        <v>1629.2145593869889</v>
      </c>
      <c r="D124" s="3">
        <f t="shared" si="6"/>
        <v>3726.9157088122765</v>
      </c>
      <c r="E124" s="3">
        <f t="shared" si="7"/>
        <v>48.666666666667133</v>
      </c>
      <c r="F124" s="22" t="s">
        <v>397</v>
      </c>
    </row>
    <row r="125" spans="1:6" x14ac:dyDescent="0.25">
      <c r="A125" s="1" t="s">
        <v>130</v>
      </c>
      <c r="B125" s="5">
        <f t="shared" si="4"/>
        <v>2097.7011494252874</v>
      </c>
      <c r="C125" s="3">
        <f t="shared" si="5"/>
        <v>1622.2222222222379</v>
      </c>
      <c r="D125" s="3">
        <f t="shared" si="6"/>
        <v>3719.9233716475255</v>
      </c>
      <c r="E125" s="3">
        <f t="shared" si="7"/>
        <v>48.456896551724604</v>
      </c>
      <c r="F125" s="22" t="s">
        <v>397</v>
      </c>
    </row>
    <row r="126" spans="1:6" x14ac:dyDescent="0.25">
      <c r="A126" s="1" t="s">
        <v>131</v>
      </c>
      <c r="B126" s="5">
        <f t="shared" si="4"/>
        <v>2097.7011494252874</v>
      </c>
      <c r="C126" s="3">
        <f t="shared" si="5"/>
        <v>1615.2298850574869</v>
      </c>
      <c r="D126" s="3">
        <f t="shared" si="6"/>
        <v>3712.9310344827745</v>
      </c>
      <c r="E126" s="3">
        <f t="shared" si="7"/>
        <v>48.247126436782075</v>
      </c>
      <c r="F126" s="22" t="s">
        <v>397</v>
      </c>
    </row>
    <row r="127" spans="1:6" x14ac:dyDescent="0.25">
      <c r="A127" s="1" t="s">
        <v>132</v>
      </c>
      <c r="B127" s="5">
        <f t="shared" si="4"/>
        <v>2097.7011494252874</v>
      </c>
      <c r="C127" s="3">
        <f t="shared" si="5"/>
        <v>1608.2375478927358</v>
      </c>
      <c r="D127" s="3">
        <f t="shared" si="6"/>
        <v>3705.9386973180235</v>
      </c>
      <c r="E127" s="3">
        <f t="shared" si="7"/>
        <v>48.037356321839546</v>
      </c>
      <c r="F127" s="22" t="s">
        <v>397</v>
      </c>
    </row>
    <row r="128" spans="1:6" x14ac:dyDescent="0.25">
      <c r="A128" s="1" t="s">
        <v>133</v>
      </c>
      <c r="B128" s="5">
        <f t="shared" si="4"/>
        <v>2097.7011494252874</v>
      </c>
      <c r="C128" s="3">
        <f t="shared" si="5"/>
        <v>1601.2452107279851</v>
      </c>
      <c r="D128" s="3">
        <f t="shared" si="6"/>
        <v>3698.9463601532725</v>
      </c>
      <c r="E128" s="3">
        <f t="shared" si="7"/>
        <v>47.827586206897017</v>
      </c>
      <c r="F128" s="22" t="s">
        <v>397</v>
      </c>
    </row>
    <row r="129" spans="1:6" x14ac:dyDescent="0.25">
      <c r="A129" s="1" t="s">
        <v>134</v>
      </c>
      <c r="B129" s="5">
        <f t="shared" si="4"/>
        <v>2097.7011494252874</v>
      </c>
      <c r="C129" s="3">
        <f t="shared" si="5"/>
        <v>1594.2528735632341</v>
      </c>
      <c r="D129" s="3">
        <f t="shared" si="6"/>
        <v>3691.9540229885215</v>
      </c>
      <c r="E129" s="3">
        <f t="shared" si="7"/>
        <v>47.617816091954488</v>
      </c>
      <c r="F129" s="22" t="s">
        <v>397</v>
      </c>
    </row>
    <row r="130" spans="1:6" x14ac:dyDescent="0.25">
      <c r="A130" s="1" t="s">
        <v>135</v>
      </c>
      <c r="B130" s="5">
        <f t="shared" si="4"/>
        <v>2097.7011494252874</v>
      </c>
      <c r="C130" s="3">
        <f t="shared" si="5"/>
        <v>1587.2605363984831</v>
      </c>
      <c r="D130" s="3">
        <f t="shared" si="6"/>
        <v>3684.9616858237705</v>
      </c>
      <c r="E130" s="3">
        <f t="shared" si="7"/>
        <v>47.408045977011959</v>
      </c>
      <c r="F130" s="22" t="s">
        <v>397</v>
      </c>
    </row>
    <row r="131" spans="1:6" x14ac:dyDescent="0.25">
      <c r="A131" s="1" t="s">
        <v>136</v>
      </c>
      <c r="B131" s="5">
        <f t="shared" si="4"/>
        <v>2097.7011494252874</v>
      </c>
      <c r="C131" s="3">
        <f t="shared" si="5"/>
        <v>1580.268199233732</v>
      </c>
      <c r="D131" s="3">
        <f t="shared" si="6"/>
        <v>3677.9693486590195</v>
      </c>
      <c r="E131" s="3">
        <f t="shared" si="7"/>
        <v>47.19827586206943</v>
      </c>
      <c r="F131" s="22" t="s">
        <v>397</v>
      </c>
    </row>
    <row r="132" spans="1:6" x14ac:dyDescent="0.25">
      <c r="A132" s="1" t="s">
        <v>137</v>
      </c>
      <c r="B132" s="5">
        <f t="shared" si="4"/>
        <v>2097.7011494252874</v>
      </c>
      <c r="C132" s="3">
        <f t="shared" si="5"/>
        <v>1573.275862068981</v>
      </c>
      <c r="D132" s="3">
        <f t="shared" si="6"/>
        <v>3670.9770114942685</v>
      </c>
      <c r="E132" s="3">
        <f t="shared" si="7"/>
        <v>46.988505747126901</v>
      </c>
      <c r="F132" s="22" t="s">
        <v>397</v>
      </c>
    </row>
    <row r="133" spans="1:6" x14ac:dyDescent="0.25">
      <c r="A133" s="1" t="s">
        <v>138</v>
      </c>
      <c r="B133" s="5">
        <f t="shared" si="4"/>
        <v>2097.7011494252874</v>
      </c>
      <c r="C133" s="3">
        <f t="shared" si="5"/>
        <v>1566.28352490423</v>
      </c>
      <c r="D133" s="3">
        <f t="shared" si="6"/>
        <v>3663.9846743295175</v>
      </c>
      <c r="E133" s="3">
        <f t="shared" si="7"/>
        <v>46.778735632184372</v>
      </c>
      <c r="F133" s="22" t="s">
        <v>397</v>
      </c>
    </row>
    <row r="134" spans="1:6" x14ac:dyDescent="0.25">
      <c r="A134" s="1" t="s">
        <v>139</v>
      </c>
      <c r="B134" s="5">
        <f t="shared" si="4"/>
        <v>2097.7011494252874</v>
      </c>
      <c r="C134" s="3">
        <f t="shared" si="5"/>
        <v>1559.291187739479</v>
      </c>
      <c r="D134" s="3">
        <f t="shared" si="6"/>
        <v>3656.9923371647665</v>
      </c>
      <c r="E134" s="3">
        <f t="shared" si="7"/>
        <v>46.568965517241843</v>
      </c>
      <c r="F134" s="22" t="s">
        <v>397</v>
      </c>
    </row>
    <row r="135" spans="1:6" x14ac:dyDescent="0.25">
      <c r="A135" s="1" t="s">
        <v>140</v>
      </c>
      <c r="B135" s="5">
        <f t="shared" si="4"/>
        <v>2097.7011494252874</v>
      </c>
      <c r="C135" s="3">
        <f t="shared" si="5"/>
        <v>1552.2988505747282</v>
      </c>
      <c r="D135" s="3">
        <f t="shared" si="6"/>
        <v>3650.0000000000155</v>
      </c>
      <c r="E135" s="3">
        <f t="shared" si="7"/>
        <v>46.359195402299314</v>
      </c>
      <c r="F135" s="22" t="s">
        <v>397</v>
      </c>
    </row>
    <row r="136" spans="1:6" x14ac:dyDescent="0.25">
      <c r="A136" s="1" t="s">
        <v>141</v>
      </c>
      <c r="B136" s="5">
        <f t="shared" si="4"/>
        <v>2097.7011494252874</v>
      </c>
      <c r="C136" s="3">
        <f t="shared" si="5"/>
        <v>1545.3065134099772</v>
      </c>
      <c r="D136" s="3">
        <f t="shared" si="6"/>
        <v>3643.0076628352645</v>
      </c>
      <c r="E136" s="3">
        <f t="shared" si="7"/>
        <v>46.149425287356785</v>
      </c>
      <c r="F136" s="22" t="s">
        <v>397</v>
      </c>
    </row>
    <row r="137" spans="1:6" x14ac:dyDescent="0.25">
      <c r="A137" s="1" t="s">
        <v>142</v>
      </c>
      <c r="B137" s="5">
        <f t="shared" si="4"/>
        <v>2097.7011494252874</v>
      </c>
      <c r="C137" s="3">
        <f t="shared" si="5"/>
        <v>1538.3141762452262</v>
      </c>
      <c r="D137" s="3">
        <f t="shared" si="6"/>
        <v>3636.0153256705134</v>
      </c>
      <c r="E137" s="3">
        <f t="shared" si="7"/>
        <v>45.939655172414255</v>
      </c>
      <c r="F137" s="22" t="s">
        <v>397</v>
      </c>
    </row>
    <row r="138" spans="1:6" x14ac:dyDescent="0.25">
      <c r="A138" s="1" t="s">
        <v>143</v>
      </c>
      <c r="B138" s="5">
        <f t="shared" si="4"/>
        <v>2097.7011494252874</v>
      </c>
      <c r="C138" s="3">
        <f t="shared" si="5"/>
        <v>1531.3218390804752</v>
      </c>
      <c r="D138" s="3">
        <f t="shared" si="6"/>
        <v>3629.0229885057624</v>
      </c>
      <c r="E138" s="3">
        <f t="shared" si="7"/>
        <v>45.729885057471726</v>
      </c>
      <c r="F138" s="22" t="s">
        <v>397</v>
      </c>
    </row>
    <row r="139" spans="1:6" x14ac:dyDescent="0.25">
      <c r="A139" s="1" t="s">
        <v>144</v>
      </c>
      <c r="B139" s="5">
        <f t="shared" si="4"/>
        <v>2097.7011494252874</v>
      </c>
      <c r="C139" s="3">
        <f t="shared" si="5"/>
        <v>1524.3295019157244</v>
      </c>
      <c r="D139" s="3">
        <f t="shared" si="6"/>
        <v>3622.0306513410119</v>
      </c>
      <c r="E139" s="3">
        <f t="shared" si="7"/>
        <v>45.520114942529197</v>
      </c>
      <c r="F139" s="22" t="s">
        <v>397</v>
      </c>
    </row>
    <row r="140" spans="1:6" x14ac:dyDescent="0.25">
      <c r="A140" s="1" t="s">
        <v>145</v>
      </c>
      <c r="B140" s="5">
        <f t="shared" ref="B140:B203" si="8">IF(E139&lt;0.0001,0,$D$3*10000/$D$4/12)</f>
        <v>2097.7011494252874</v>
      </c>
      <c r="C140" s="3">
        <f t="shared" ref="C140:C203" si="9">E139*10000*($D$5/12)</f>
        <v>1517.3371647509734</v>
      </c>
      <c r="D140" s="3">
        <f t="shared" ref="D140:D203" si="10">B140+C140</f>
        <v>3615.0383141762609</v>
      </c>
      <c r="E140" s="3">
        <f t="shared" ref="E140:E203" si="11">(E139*10000-B140)/10000</f>
        <v>45.310344827586668</v>
      </c>
      <c r="F140" s="22" t="s">
        <v>397</v>
      </c>
    </row>
    <row r="141" spans="1:6" x14ac:dyDescent="0.25">
      <c r="A141" s="1" t="s">
        <v>146</v>
      </c>
      <c r="B141" s="5">
        <f t="shared" si="8"/>
        <v>2097.7011494252874</v>
      </c>
      <c r="C141" s="3">
        <f t="shared" si="9"/>
        <v>1510.3448275862224</v>
      </c>
      <c r="D141" s="3">
        <f t="shared" si="10"/>
        <v>3608.0459770115099</v>
      </c>
      <c r="E141" s="3">
        <f t="shared" si="11"/>
        <v>45.100574712644139</v>
      </c>
      <c r="F141" s="22" t="s">
        <v>397</v>
      </c>
    </row>
    <row r="142" spans="1:6" x14ac:dyDescent="0.25">
      <c r="A142" s="1" t="s">
        <v>147</v>
      </c>
      <c r="B142" s="5">
        <f t="shared" si="8"/>
        <v>2097.7011494252874</v>
      </c>
      <c r="C142" s="3">
        <f t="shared" si="9"/>
        <v>1503.3524904214714</v>
      </c>
      <c r="D142" s="3">
        <f t="shared" si="10"/>
        <v>3601.0536398467589</v>
      </c>
      <c r="E142" s="3">
        <f t="shared" si="11"/>
        <v>44.89080459770161</v>
      </c>
      <c r="F142" s="22" t="s">
        <v>397</v>
      </c>
    </row>
    <row r="143" spans="1:6" x14ac:dyDescent="0.25">
      <c r="A143" s="1" t="s">
        <v>148</v>
      </c>
      <c r="B143" s="5">
        <f t="shared" si="8"/>
        <v>2097.7011494252874</v>
      </c>
      <c r="C143" s="3">
        <f t="shared" si="9"/>
        <v>1496.3601532567204</v>
      </c>
      <c r="D143" s="3">
        <f t="shared" si="10"/>
        <v>3594.0613026820079</v>
      </c>
      <c r="E143" s="3">
        <f t="shared" si="11"/>
        <v>44.681034482759081</v>
      </c>
      <c r="F143" s="22" t="s">
        <v>397</v>
      </c>
    </row>
    <row r="144" spans="1:6" x14ac:dyDescent="0.25">
      <c r="A144" s="1" t="s">
        <v>149</v>
      </c>
      <c r="B144" s="5">
        <f t="shared" si="8"/>
        <v>2097.7011494252874</v>
      </c>
      <c r="C144" s="3">
        <f t="shared" si="9"/>
        <v>1489.3678160919694</v>
      </c>
      <c r="D144" s="3">
        <f t="shared" si="10"/>
        <v>3587.0689655172569</v>
      </c>
      <c r="E144" s="3">
        <f t="shared" si="11"/>
        <v>44.471264367816552</v>
      </c>
      <c r="F144" s="22" t="s">
        <v>397</v>
      </c>
    </row>
    <row r="145" spans="1:6" x14ac:dyDescent="0.25">
      <c r="A145" s="1" t="s">
        <v>150</v>
      </c>
      <c r="B145" s="5">
        <f t="shared" si="8"/>
        <v>2097.7011494252874</v>
      </c>
      <c r="C145" s="3">
        <f t="shared" si="9"/>
        <v>1482.3754789272184</v>
      </c>
      <c r="D145" s="3">
        <f t="shared" si="10"/>
        <v>3580.0766283525058</v>
      </c>
      <c r="E145" s="3">
        <f t="shared" si="11"/>
        <v>44.261494252874023</v>
      </c>
      <c r="F145" s="22" t="s">
        <v>397</v>
      </c>
    </row>
    <row r="146" spans="1:6" x14ac:dyDescent="0.25">
      <c r="A146" s="1" t="s">
        <v>151</v>
      </c>
      <c r="B146" s="5">
        <f t="shared" si="8"/>
        <v>2097.7011494252874</v>
      </c>
      <c r="C146" s="3">
        <f t="shared" si="9"/>
        <v>1475.3831417624674</v>
      </c>
      <c r="D146" s="3">
        <f t="shared" si="10"/>
        <v>3573.0842911877548</v>
      </c>
      <c r="E146" s="3">
        <f t="shared" si="11"/>
        <v>44.051724137931494</v>
      </c>
      <c r="F146" s="22" t="s">
        <v>397</v>
      </c>
    </row>
    <row r="147" spans="1:6" x14ac:dyDescent="0.25">
      <c r="A147" s="1" t="s">
        <v>152</v>
      </c>
      <c r="B147" s="5">
        <f t="shared" si="8"/>
        <v>2097.7011494252874</v>
      </c>
      <c r="C147" s="3">
        <f t="shared" si="9"/>
        <v>1468.3908045977164</v>
      </c>
      <c r="D147" s="3">
        <f t="shared" si="10"/>
        <v>3566.0919540230038</v>
      </c>
      <c r="E147" s="3">
        <f t="shared" si="11"/>
        <v>43.841954022988965</v>
      </c>
      <c r="F147" s="22" t="s">
        <v>397</v>
      </c>
    </row>
    <row r="148" spans="1:6" x14ac:dyDescent="0.25">
      <c r="A148" s="1" t="s">
        <v>153</v>
      </c>
      <c r="B148" s="5">
        <f t="shared" si="8"/>
        <v>2097.7011494252874</v>
      </c>
      <c r="C148" s="3">
        <f t="shared" si="9"/>
        <v>1461.3984674329654</v>
      </c>
      <c r="D148" s="3">
        <f t="shared" si="10"/>
        <v>3559.0996168582528</v>
      </c>
      <c r="E148" s="3">
        <f t="shared" si="11"/>
        <v>43.632183908046436</v>
      </c>
      <c r="F148" s="22" t="s">
        <v>397</v>
      </c>
    </row>
    <row r="149" spans="1:6" x14ac:dyDescent="0.25">
      <c r="A149" s="1" t="s">
        <v>154</v>
      </c>
      <c r="B149" s="5">
        <f t="shared" si="8"/>
        <v>2097.7011494252874</v>
      </c>
      <c r="C149" s="3">
        <f t="shared" si="9"/>
        <v>1454.4061302682146</v>
      </c>
      <c r="D149" s="3">
        <f t="shared" si="10"/>
        <v>3552.1072796935023</v>
      </c>
      <c r="E149" s="3">
        <f t="shared" si="11"/>
        <v>43.422413793103907</v>
      </c>
      <c r="F149" s="22" t="s">
        <v>397</v>
      </c>
    </row>
    <row r="150" spans="1:6" x14ac:dyDescent="0.25">
      <c r="A150" s="1" t="s">
        <v>155</v>
      </c>
      <c r="B150" s="5">
        <f t="shared" si="8"/>
        <v>2097.7011494252874</v>
      </c>
      <c r="C150" s="3">
        <f t="shared" si="9"/>
        <v>1447.4137931034638</v>
      </c>
      <c r="D150" s="3">
        <f t="shared" si="10"/>
        <v>3545.1149425287513</v>
      </c>
      <c r="E150" s="3">
        <f t="shared" si="11"/>
        <v>43.212643678161378</v>
      </c>
      <c r="F150" s="22" t="s">
        <v>397</v>
      </c>
    </row>
    <row r="151" spans="1:6" x14ac:dyDescent="0.25">
      <c r="A151" s="1" t="s">
        <v>156</v>
      </c>
      <c r="B151" s="5">
        <f t="shared" si="8"/>
        <v>2097.7011494252874</v>
      </c>
      <c r="C151" s="3">
        <f t="shared" si="9"/>
        <v>1440.4214559387128</v>
      </c>
      <c r="D151" s="3">
        <f t="shared" si="10"/>
        <v>3538.1226053640003</v>
      </c>
      <c r="E151" s="3">
        <f t="shared" si="11"/>
        <v>43.002873563218849</v>
      </c>
      <c r="F151" s="22" t="s">
        <v>397</v>
      </c>
    </row>
    <row r="152" spans="1:6" x14ac:dyDescent="0.25">
      <c r="A152" s="1" t="s">
        <v>157</v>
      </c>
      <c r="B152" s="5">
        <f t="shared" si="8"/>
        <v>2097.7011494252874</v>
      </c>
      <c r="C152" s="3">
        <f t="shared" si="9"/>
        <v>1433.4291187739618</v>
      </c>
      <c r="D152" s="3">
        <f t="shared" si="10"/>
        <v>3531.1302681992493</v>
      </c>
      <c r="E152" s="3">
        <f t="shared" si="11"/>
        <v>42.79310344827632</v>
      </c>
      <c r="F152" s="22" t="s">
        <v>397</v>
      </c>
    </row>
    <row r="153" spans="1:6" x14ac:dyDescent="0.25">
      <c r="A153" s="1" t="s">
        <v>158</v>
      </c>
      <c r="B153" s="5">
        <f t="shared" si="8"/>
        <v>2097.7011494252874</v>
      </c>
      <c r="C153" s="3">
        <f t="shared" si="9"/>
        <v>1426.4367816092108</v>
      </c>
      <c r="D153" s="3">
        <f t="shared" si="10"/>
        <v>3524.1379310344983</v>
      </c>
      <c r="E153" s="3">
        <f t="shared" si="11"/>
        <v>42.58333333333379</v>
      </c>
      <c r="F153" s="22" t="s">
        <v>397</v>
      </c>
    </row>
    <row r="154" spans="1:6" x14ac:dyDescent="0.25">
      <c r="A154" s="1" t="s">
        <v>159</v>
      </c>
      <c r="B154" s="5">
        <f t="shared" si="8"/>
        <v>2097.7011494252874</v>
      </c>
      <c r="C154" s="3">
        <f t="shared" si="9"/>
        <v>1419.4444444444598</v>
      </c>
      <c r="D154" s="3">
        <f t="shared" si="10"/>
        <v>3517.1455938697472</v>
      </c>
      <c r="E154" s="3">
        <f t="shared" si="11"/>
        <v>42.373563218391261</v>
      </c>
      <c r="F154" s="22" t="s">
        <v>397</v>
      </c>
    </row>
    <row r="155" spans="1:6" x14ac:dyDescent="0.25">
      <c r="A155" s="1" t="s">
        <v>160</v>
      </c>
      <c r="B155" s="5">
        <f t="shared" si="8"/>
        <v>2097.7011494252874</v>
      </c>
      <c r="C155" s="3">
        <f t="shared" si="9"/>
        <v>1412.4521072797088</v>
      </c>
      <c r="D155" s="3">
        <f t="shared" si="10"/>
        <v>3510.1532567049962</v>
      </c>
      <c r="E155" s="3">
        <f t="shared" si="11"/>
        <v>42.163793103448732</v>
      </c>
      <c r="F155" s="22" t="s">
        <v>397</v>
      </c>
    </row>
    <row r="156" spans="1:6" x14ac:dyDescent="0.25">
      <c r="A156" s="1" t="s">
        <v>161</v>
      </c>
      <c r="B156" s="5">
        <f t="shared" si="8"/>
        <v>2097.7011494252874</v>
      </c>
      <c r="C156" s="3">
        <f t="shared" si="9"/>
        <v>1405.4597701149578</v>
      </c>
      <c r="D156" s="3">
        <f t="shared" si="10"/>
        <v>3503.1609195402452</v>
      </c>
      <c r="E156" s="3">
        <f t="shared" si="11"/>
        <v>41.954022988506203</v>
      </c>
      <c r="F156" s="22" t="s">
        <v>397</v>
      </c>
    </row>
    <row r="157" spans="1:6" x14ac:dyDescent="0.25">
      <c r="A157" s="1" t="s">
        <v>162</v>
      </c>
      <c r="B157" s="5">
        <f t="shared" si="8"/>
        <v>2097.7011494252874</v>
      </c>
      <c r="C157" s="3">
        <f t="shared" si="9"/>
        <v>1398.4674329502068</v>
      </c>
      <c r="D157" s="3">
        <f t="shared" si="10"/>
        <v>3496.1685823754942</v>
      </c>
      <c r="E157" s="3">
        <f t="shared" si="11"/>
        <v>41.744252873563674</v>
      </c>
      <c r="F157" s="22" t="s">
        <v>397</v>
      </c>
    </row>
    <row r="158" spans="1:6" x14ac:dyDescent="0.25">
      <c r="A158" s="1" t="s">
        <v>163</v>
      </c>
      <c r="B158" s="5">
        <f t="shared" si="8"/>
        <v>2097.7011494252874</v>
      </c>
      <c r="C158" s="3">
        <f t="shared" si="9"/>
        <v>1391.4750957854558</v>
      </c>
      <c r="D158" s="3">
        <f t="shared" si="10"/>
        <v>3489.1762452107432</v>
      </c>
      <c r="E158" s="3">
        <f t="shared" si="11"/>
        <v>41.534482758621145</v>
      </c>
      <c r="F158" s="22" t="s">
        <v>397</v>
      </c>
    </row>
    <row r="159" spans="1:6" x14ac:dyDescent="0.25">
      <c r="A159" s="1" t="s">
        <v>164</v>
      </c>
      <c r="B159" s="5">
        <f t="shared" si="8"/>
        <v>2097.7011494252874</v>
      </c>
      <c r="C159" s="3">
        <f t="shared" si="9"/>
        <v>1384.4827586207048</v>
      </c>
      <c r="D159" s="3">
        <f t="shared" si="10"/>
        <v>3482.1839080459922</v>
      </c>
      <c r="E159" s="3">
        <f t="shared" si="11"/>
        <v>41.324712643678616</v>
      </c>
      <c r="F159" s="22" t="s">
        <v>397</v>
      </c>
    </row>
    <row r="160" spans="1:6" x14ac:dyDescent="0.25">
      <c r="A160" s="1" t="s">
        <v>165</v>
      </c>
      <c r="B160" s="5">
        <f t="shared" si="8"/>
        <v>2097.7011494252874</v>
      </c>
      <c r="C160" s="3">
        <f t="shared" si="9"/>
        <v>1377.490421455954</v>
      </c>
      <c r="D160" s="3">
        <f t="shared" si="10"/>
        <v>3475.1915708812412</v>
      </c>
      <c r="E160" s="3">
        <f t="shared" si="11"/>
        <v>41.114942528736087</v>
      </c>
      <c r="F160" s="22" t="s">
        <v>397</v>
      </c>
    </row>
    <row r="161" spans="1:6" x14ac:dyDescent="0.25">
      <c r="A161" s="1" t="s">
        <v>166</v>
      </c>
      <c r="B161" s="5">
        <f t="shared" si="8"/>
        <v>2097.7011494252874</v>
      </c>
      <c r="C161" s="3">
        <f t="shared" si="9"/>
        <v>1370.498084291203</v>
      </c>
      <c r="D161" s="3">
        <f t="shared" si="10"/>
        <v>3468.1992337164902</v>
      </c>
      <c r="E161" s="3">
        <f t="shared" si="11"/>
        <v>40.905172413793558</v>
      </c>
      <c r="F161" s="22" t="s">
        <v>397</v>
      </c>
    </row>
    <row r="162" spans="1:6" x14ac:dyDescent="0.25">
      <c r="A162" s="1" t="s">
        <v>167</v>
      </c>
      <c r="B162" s="5">
        <f t="shared" si="8"/>
        <v>2097.7011494252874</v>
      </c>
      <c r="C162" s="3">
        <f t="shared" si="9"/>
        <v>1363.505747126452</v>
      </c>
      <c r="D162" s="3">
        <f t="shared" si="10"/>
        <v>3461.2068965517392</v>
      </c>
      <c r="E162" s="3">
        <f t="shared" si="11"/>
        <v>40.695402298851029</v>
      </c>
      <c r="F162" s="22" t="s">
        <v>397</v>
      </c>
    </row>
    <row r="163" spans="1:6" x14ac:dyDescent="0.25">
      <c r="A163" s="1" t="s">
        <v>168</v>
      </c>
      <c r="B163" s="5">
        <f t="shared" si="8"/>
        <v>2097.7011494252874</v>
      </c>
      <c r="C163" s="3">
        <f t="shared" si="9"/>
        <v>1356.513409961701</v>
      </c>
      <c r="D163" s="3">
        <f t="shared" si="10"/>
        <v>3454.2145593869882</v>
      </c>
      <c r="E163" s="3">
        <f t="shared" si="11"/>
        <v>40.4856321839085</v>
      </c>
      <c r="F163" s="22" t="s">
        <v>397</v>
      </c>
    </row>
    <row r="164" spans="1:6" x14ac:dyDescent="0.25">
      <c r="A164" s="1" t="s">
        <v>169</v>
      </c>
      <c r="B164" s="5">
        <f t="shared" si="8"/>
        <v>2097.7011494252874</v>
      </c>
      <c r="C164" s="3">
        <f t="shared" si="9"/>
        <v>1349.5210727969502</v>
      </c>
      <c r="D164" s="3">
        <f t="shared" si="10"/>
        <v>3447.2222222222376</v>
      </c>
      <c r="E164" s="3">
        <f t="shared" si="11"/>
        <v>40.275862068965971</v>
      </c>
      <c r="F164" s="22" t="s">
        <v>397</v>
      </c>
    </row>
    <row r="165" spans="1:6" x14ac:dyDescent="0.25">
      <c r="A165" s="1" t="s">
        <v>170</v>
      </c>
      <c r="B165" s="5">
        <f t="shared" si="8"/>
        <v>2097.7011494252874</v>
      </c>
      <c r="C165" s="3">
        <f t="shared" si="9"/>
        <v>1342.5287356321992</v>
      </c>
      <c r="D165" s="3">
        <f t="shared" si="10"/>
        <v>3440.2298850574866</v>
      </c>
      <c r="E165" s="3">
        <f t="shared" si="11"/>
        <v>40.066091954023442</v>
      </c>
      <c r="F165" s="22" t="s">
        <v>397</v>
      </c>
    </row>
    <row r="166" spans="1:6" x14ac:dyDescent="0.25">
      <c r="A166" s="1" t="s">
        <v>171</v>
      </c>
      <c r="B166" s="5">
        <f t="shared" si="8"/>
        <v>2097.7011494252874</v>
      </c>
      <c r="C166" s="3">
        <f t="shared" si="9"/>
        <v>1335.5363984674482</v>
      </c>
      <c r="D166" s="3">
        <f t="shared" si="10"/>
        <v>3433.2375478927356</v>
      </c>
      <c r="E166" s="3">
        <f t="shared" si="11"/>
        <v>39.856321839080913</v>
      </c>
      <c r="F166" s="22" t="s">
        <v>397</v>
      </c>
    </row>
    <row r="167" spans="1:6" x14ac:dyDescent="0.25">
      <c r="A167" s="1" t="s">
        <v>172</v>
      </c>
      <c r="B167" s="5">
        <f t="shared" si="8"/>
        <v>2097.7011494252874</v>
      </c>
      <c r="C167" s="3">
        <f t="shared" si="9"/>
        <v>1328.5440613026972</v>
      </c>
      <c r="D167" s="3">
        <f t="shared" si="10"/>
        <v>3426.2452107279846</v>
      </c>
      <c r="E167" s="3">
        <f t="shared" si="11"/>
        <v>39.646551724138384</v>
      </c>
      <c r="F167" s="22" t="s">
        <v>397</v>
      </c>
    </row>
    <row r="168" spans="1:6" x14ac:dyDescent="0.25">
      <c r="A168" s="1" t="s">
        <v>173</v>
      </c>
      <c r="B168" s="5">
        <f t="shared" si="8"/>
        <v>2097.7011494252874</v>
      </c>
      <c r="C168" s="3">
        <f t="shared" si="9"/>
        <v>1321.5517241379462</v>
      </c>
      <c r="D168" s="3">
        <f t="shared" si="10"/>
        <v>3419.2528735632336</v>
      </c>
      <c r="E168" s="3">
        <f t="shared" si="11"/>
        <v>39.436781609195855</v>
      </c>
      <c r="F168" s="22" t="s">
        <v>397</v>
      </c>
    </row>
    <row r="169" spans="1:6" x14ac:dyDescent="0.25">
      <c r="A169" s="1" t="s">
        <v>174</v>
      </c>
      <c r="B169" s="5">
        <f t="shared" si="8"/>
        <v>2097.7011494252874</v>
      </c>
      <c r="C169" s="3">
        <f t="shared" si="9"/>
        <v>1314.5593869731952</v>
      </c>
      <c r="D169" s="3">
        <f t="shared" si="10"/>
        <v>3412.2605363984826</v>
      </c>
      <c r="E169" s="3">
        <f t="shared" si="11"/>
        <v>39.227011494253325</v>
      </c>
      <c r="F169" s="22" t="s">
        <v>397</v>
      </c>
    </row>
    <row r="170" spans="1:6" x14ac:dyDescent="0.25">
      <c r="A170" s="1" t="s">
        <v>175</v>
      </c>
      <c r="B170" s="5">
        <f t="shared" si="8"/>
        <v>2097.7011494252874</v>
      </c>
      <c r="C170" s="3">
        <f t="shared" si="9"/>
        <v>1307.5670498084444</v>
      </c>
      <c r="D170" s="3">
        <f t="shared" si="10"/>
        <v>3405.268199233732</v>
      </c>
      <c r="E170" s="3">
        <f t="shared" si="11"/>
        <v>39.017241379310796</v>
      </c>
      <c r="F170" s="22" t="s">
        <v>397</v>
      </c>
    </row>
    <row r="171" spans="1:6" x14ac:dyDescent="0.25">
      <c r="A171" s="1" t="s">
        <v>176</v>
      </c>
      <c r="B171" s="5">
        <f t="shared" si="8"/>
        <v>2097.7011494252874</v>
      </c>
      <c r="C171" s="3">
        <f t="shared" si="9"/>
        <v>1300.5747126436934</v>
      </c>
      <c r="D171" s="3">
        <f t="shared" si="10"/>
        <v>3398.275862068981</v>
      </c>
      <c r="E171" s="3">
        <f t="shared" si="11"/>
        <v>38.807471264368267</v>
      </c>
      <c r="F171" s="22" t="s">
        <v>397</v>
      </c>
    </row>
    <row r="172" spans="1:6" x14ac:dyDescent="0.25">
      <c r="A172" s="1" t="s">
        <v>177</v>
      </c>
      <c r="B172" s="5">
        <f t="shared" si="8"/>
        <v>2097.7011494252874</v>
      </c>
      <c r="C172" s="3">
        <f t="shared" si="9"/>
        <v>1293.5823754789424</v>
      </c>
      <c r="D172" s="3">
        <f t="shared" si="10"/>
        <v>3391.28352490423</v>
      </c>
      <c r="E172" s="3">
        <f t="shared" si="11"/>
        <v>38.597701149425738</v>
      </c>
      <c r="F172" s="22" t="s">
        <v>397</v>
      </c>
    </row>
    <row r="173" spans="1:6" x14ac:dyDescent="0.25">
      <c r="A173" s="1" t="s">
        <v>178</v>
      </c>
      <c r="B173" s="5">
        <f t="shared" si="8"/>
        <v>2097.7011494252874</v>
      </c>
      <c r="C173" s="3">
        <f t="shared" si="9"/>
        <v>1286.5900383141914</v>
      </c>
      <c r="D173" s="3">
        <f t="shared" si="10"/>
        <v>3384.291187739479</v>
      </c>
      <c r="E173" s="3">
        <f t="shared" si="11"/>
        <v>38.387931034483209</v>
      </c>
      <c r="F173" s="22" t="s">
        <v>397</v>
      </c>
    </row>
    <row r="174" spans="1:6" x14ac:dyDescent="0.25">
      <c r="A174" s="1" t="s">
        <v>179</v>
      </c>
      <c r="B174" s="5">
        <f t="shared" si="8"/>
        <v>2097.7011494252874</v>
      </c>
      <c r="C174" s="3">
        <f t="shared" si="9"/>
        <v>1279.5977011494404</v>
      </c>
      <c r="D174" s="3">
        <f t="shared" si="10"/>
        <v>3377.298850574728</v>
      </c>
      <c r="E174" s="3">
        <f t="shared" si="11"/>
        <v>38.17816091954068</v>
      </c>
      <c r="F174" s="22" t="s">
        <v>397</v>
      </c>
    </row>
    <row r="175" spans="1:6" x14ac:dyDescent="0.25">
      <c r="A175" s="1" t="s">
        <v>180</v>
      </c>
      <c r="B175" s="5">
        <f t="shared" si="8"/>
        <v>2097.7011494252874</v>
      </c>
      <c r="C175" s="3">
        <f t="shared" si="9"/>
        <v>1272.6053639846893</v>
      </c>
      <c r="D175" s="3">
        <f t="shared" si="10"/>
        <v>3370.306513409977</v>
      </c>
      <c r="E175" s="3">
        <f t="shared" si="11"/>
        <v>37.968390804598151</v>
      </c>
      <c r="F175" s="22" t="s">
        <v>397</v>
      </c>
    </row>
    <row r="176" spans="1:6" x14ac:dyDescent="0.25">
      <c r="A176" s="1" t="s">
        <v>181</v>
      </c>
      <c r="B176" s="5">
        <f t="shared" si="8"/>
        <v>2097.7011494252874</v>
      </c>
      <c r="C176" s="3">
        <f t="shared" si="9"/>
        <v>1265.6130268199383</v>
      </c>
      <c r="D176" s="3">
        <f t="shared" si="10"/>
        <v>3363.314176245226</v>
      </c>
      <c r="E176" s="3">
        <f t="shared" si="11"/>
        <v>37.758620689655622</v>
      </c>
      <c r="F176" s="22" t="s">
        <v>397</v>
      </c>
    </row>
    <row r="177" spans="1:6" x14ac:dyDescent="0.25">
      <c r="A177" s="1" t="s">
        <v>182</v>
      </c>
      <c r="B177" s="5">
        <f t="shared" si="8"/>
        <v>2097.7011494252874</v>
      </c>
      <c r="C177" s="3">
        <f t="shared" si="9"/>
        <v>1258.6206896551873</v>
      </c>
      <c r="D177" s="3">
        <f t="shared" si="10"/>
        <v>3356.321839080475</v>
      </c>
      <c r="E177" s="3">
        <f t="shared" si="11"/>
        <v>37.548850574713093</v>
      </c>
      <c r="F177" s="22" t="s">
        <v>397</v>
      </c>
    </row>
    <row r="178" spans="1:6" x14ac:dyDescent="0.25">
      <c r="A178" s="1" t="s">
        <v>183</v>
      </c>
      <c r="B178" s="5">
        <f t="shared" si="8"/>
        <v>2097.7011494252874</v>
      </c>
      <c r="C178" s="3">
        <f t="shared" si="9"/>
        <v>1251.6283524904366</v>
      </c>
      <c r="D178" s="3">
        <f t="shared" si="10"/>
        <v>3349.329501915724</v>
      </c>
      <c r="E178" s="3">
        <f t="shared" si="11"/>
        <v>37.339080459770564</v>
      </c>
      <c r="F178" s="22" t="s">
        <v>397</v>
      </c>
    </row>
    <row r="179" spans="1:6" x14ac:dyDescent="0.25">
      <c r="A179" s="1" t="s">
        <v>184</v>
      </c>
      <c r="B179" s="5">
        <f t="shared" si="8"/>
        <v>2097.7011494252874</v>
      </c>
      <c r="C179" s="3">
        <f t="shared" si="9"/>
        <v>1244.6360153256855</v>
      </c>
      <c r="D179" s="3">
        <f t="shared" si="10"/>
        <v>3342.337164750973</v>
      </c>
      <c r="E179" s="3">
        <f t="shared" si="11"/>
        <v>37.129310344828035</v>
      </c>
      <c r="F179" s="22" t="s">
        <v>397</v>
      </c>
    </row>
    <row r="180" spans="1:6" x14ac:dyDescent="0.25">
      <c r="A180" s="1" t="s">
        <v>185</v>
      </c>
      <c r="B180" s="5">
        <f t="shared" si="8"/>
        <v>2097.7011494252874</v>
      </c>
      <c r="C180" s="3">
        <f t="shared" si="9"/>
        <v>1237.6436781609345</v>
      </c>
      <c r="D180" s="3">
        <f t="shared" si="10"/>
        <v>3335.344827586222</v>
      </c>
      <c r="E180" s="3">
        <f t="shared" si="11"/>
        <v>36.919540229885506</v>
      </c>
      <c r="F180" s="22" t="s">
        <v>397</v>
      </c>
    </row>
    <row r="181" spans="1:6" x14ac:dyDescent="0.25">
      <c r="A181" s="1" t="s">
        <v>186</v>
      </c>
      <c r="B181" s="5">
        <f t="shared" si="8"/>
        <v>2097.7011494252874</v>
      </c>
      <c r="C181" s="3">
        <f t="shared" si="9"/>
        <v>1230.6513409961838</v>
      </c>
      <c r="D181" s="3">
        <f t="shared" si="10"/>
        <v>3328.352490421471</v>
      </c>
      <c r="E181" s="3">
        <f t="shared" si="11"/>
        <v>36.709770114942977</v>
      </c>
      <c r="F181" s="22" t="s">
        <v>397</v>
      </c>
    </row>
    <row r="182" spans="1:6" x14ac:dyDescent="0.25">
      <c r="A182" s="1" t="s">
        <v>187</v>
      </c>
      <c r="B182" s="5">
        <f t="shared" si="8"/>
        <v>2097.7011494252874</v>
      </c>
      <c r="C182" s="3">
        <f t="shared" si="9"/>
        <v>1223.6590038314328</v>
      </c>
      <c r="D182" s="3">
        <f t="shared" si="10"/>
        <v>3321.36015325672</v>
      </c>
      <c r="E182" s="3">
        <f t="shared" si="11"/>
        <v>36.500000000000448</v>
      </c>
      <c r="F182" s="22" t="s">
        <v>397</v>
      </c>
    </row>
    <row r="183" spans="1:6" x14ac:dyDescent="0.25">
      <c r="A183" s="1" t="s">
        <v>188</v>
      </c>
      <c r="B183" s="5">
        <f t="shared" si="8"/>
        <v>2097.7011494252874</v>
      </c>
      <c r="C183" s="3">
        <f t="shared" si="9"/>
        <v>1216.6666666666817</v>
      </c>
      <c r="D183" s="3">
        <f t="shared" si="10"/>
        <v>3314.367816091969</v>
      </c>
      <c r="E183" s="3">
        <f t="shared" si="11"/>
        <v>36.290229885057919</v>
      </c>
      <c r="F183" s="22" t="s">
        <v>397</v>
      </c>
    </row>
    <row r="184" spans="1:6" x14ac:dyDescent="0.25">
      <c r="A184" s="1" t="s">
        <v>189</v>
      </c>
      <c r="B184" s="5">
        <f t="shared" si="8"/>
        <v>2097.7011494252874</v>
      </c>
      <c r="C184" s="3">
        <f t="shared" si="9"/>
        <v>1209.6743295019307</v>
      </c>
      <c r="D184" s="3">
        <f t="shared" si="10"/>
        <v>3307.375478927218</v>
      </c>
      <c r="E184" s="3">
        <f t="shared" si="11"/>
        <v>36.08045977011539</v>
      </c>
      <c r="F184" s="22" t="s">
        <v>397</v>
      </c>
    </row>
    <row r="185" spans="1:6" x14ac:dyDescent="0.25">
      <c r="A185" s="1" t="s">
        <v>190</v>
      </c>
      <c r="B185" s="5">
        <f t="shared" si="8"/>
        <v>2097.7011494252874</v>
      </c>
      <c r="C185" s="3">
        <f t="shared" si="9"/>
        <v>1202.6819923371797</v>
      </c>
      <c r="D185" s="3">
        <f t="shared" si="10"/>
        <v>3300.3831417624669</v>
      </c>
      <c r="E185" s="3">
        <f t="shared" si="11"/>
        <v>35.87068965517286</v>
      </c>
      <c r="F185" s="22" t="s">
        <v>397</v>
      </c>
    </row>
    <row r="186" spans="1:6" x14ac:dyDescent="0.25">
      <c r="A186" s="1" t="s">
        <v>191</v>
      </c>
      <c r="B186" s="5">
        <f t="shared" si="8"/>
        <v>2097.7011494252874</v>
      </c>
      <c r="C186" s="3">
        <f t="shared" si="9"/>
        <v>1195.6896551724287</v>
      </c>
      <c r="D186" s="3">
        <f t="shared" si="10"/>
        <v>3293.3908045977159</v>
      </c>
      <c r="E186" s="3">
        <f t="shared" si="11"/>
        <v>35.660919540230331</v>
      </c>
      <c r="F186" s="22" t="s">
        <v>397</v>
      </c>
    </row>
    <row r="187" spans="1:6" x14ac:dyDescent="0.25">
      <c r="A187" s="1" t="s">
        <v>192</v>
      </c>
      <c r="B187" s="5">
        <f t="shared" si="8"/>
        <v>2097.7011494252874</v>
      </c>
      <c r="C187" s="3">
        <f t="shared" si="9"/>
        <v>1188.6973180076777</v>
      </c>
      <c r="D187" s="3">
        <f t="shared" si="10"/>
        <v>3286.3984674329649</v>
      </c>
      <c r="E187" s="3">
        <f t="shared" si="11"/>
        <v>35.451149425287802</v>
      </c>
      <c r="F187" s="22" t="s">
        <v>397</v>
      </c>
    </row>
    <row r="188" spans="1:6" x14ac:dyDescent="0.25">
      <c r="A188" s="1" t="s">
        <v>193</v>
      </c>
      <c r="B188" s="5">
        <f t="shared" si="8"/>
        <v>2097.7011494252874</v>
      </c>
      <c r="C188" s="3">
        <f t="shared" si="9"/>
        <v>1181.7049808429267</v>
      </c>
      <c r="D188" s="3">
        <f t="shared" si="10"/>
        <v>3279.4061302682139</v>
      </c>
      <c r="E188" s="3">
        <f t="shared" si="11"/>
        <v>35.241379310345273</v>
      </c>
      <c r="F188" s="22" t="s">
        <v>397</v>
      </c>
    </row>
    <row r="189" spans="1:6" x14ac:dyDescent="0.25">
      <c r="A189" s="1" t="s">
        <v>194</v>
      </c>
      <c r="B189" s="5">
        <f t="shared" si="8"/>
        <v>2097.7011494252874</v>
      </c>
      <c r="C189" s="3">
        <f t="shared" si="9"/>
        <v>1174.7126436781757</v>
      </c>
      <c r="D189" s="3">
        <f t="shared" si="10"/>
        <v>3272.4137931034629</v>
      </c>
      <c r="E189" s="3">
        <f t="shared" si="11"/>
        <v>35.031609195402744</v>
      </c>
      <c r="F189" s="22" t="s">
        <v>397</v>
      </c>
    </row>
    <row r="190" spans="1:6" x14ac:dyDescent="0.25">
      <c r="A190" s="1" t="s">
        <v>195</v>
      </c>
      <c r="B190" s="5">
        <f t="shared" si="8"/>
        <v>2097.7011494252874</v>
      </c>
      <c r="C190" s="3">
        <f t="shared" si="9"/>
        <v>1167.7203065134247</v>
      </c>
      <c r="D190" s="3">
        <f t="shared" si="10"/>
        <v>3265.4214559387119</v>
      </c>
      <c r="E190" s="3">
        <f t="shared" si="11"/>
        <v>34.821839080460215</v>
      </c>
      <c r="F190" s="22" t="s">
        <v>397</v>
      </c>
    </row>
    <row r="191" spans="1:6" x14ac:dyDescent="0.25">
      <c r="A191" s="1" t="s">
        <v>196</v>
      </c>
      <c r="B191" s="5">
        <f t="shared" si="8"/>
        <v>2097.7011494252874</v>
      </c>
      <c r="C191" s="3">
        <f t="shared" si="9"/>
        <v>1160.7279693486739</v>
      </c>
      <c r="D191" s="3">
        <f t="shared" si="10"/>
        <v>3258.4291187739614</v>
      </c>
      <c r="E191" s="3">
        <f t="shared" si="11"/>
        <v>34.612068965517686</v>
      </c>
      <c r="F191" s="22" t="s">
        <v>397</v>
      </c>
    </row>
    <row r="192" spans="1:6" x14ac:dyDescent="0.25">
      <c r="A192" s="1" t="s">
        <v>197</v>
      </c>
      <c r="B192" s="5">
        <f t="shared" si="8"/>
        <v>2097.7011494252874</v>
      </c>
      <c r="C192" s="3">
        <f t="shared" si="9"/>
        <v>1153.7356321839231</v>
      </c>
      <c r="D192" s="3">
        <f t="shared" si="10"/>
        <v>3251.4367816092108</v>
      </c>
      <c r="E192" s="3">
        <f t="shared" si="11"/>
        <v>34.402298850575157</v>
      </c>
      <c r="F192" s="22" t="s">
        <v>397</v>
      </c>
    </row>
    <row r="193" spans="1:6" x14ac:dyDescent="0.25">
      <c r="A193" s="1" t="s">
        <v>198</v>
      </c>
      <c r="B193" s="5">
        <f t="shared" si="8"/>
        <v>2097.7011494252874</v>
      </c>
      <c r="C193" s="3">
        <f t="shared" si="9"/>
        <v>1146.7432950191721</v>
      </c>
      <c r="D193" s="3">
        <f t="shared" si="10"/>
        <v>3244.4444444444598</v>
      </c>
      <c r="E193" s="3">
        <f t="shared" si="11"/>
        <v>34.192528735632628</v>
      </c>
      <c r="F193" s="22" t="s">
        <v>397</v>
      </c>
    </row>
    <row r="194" spans="1:6" x14ac:dyDescent="0.25">
      <c r="A194" s="1" t="s">
        <v>199</v>
      </c>
      <c r="B194" s="5">
        <f t="shared" si="8"/>
        <v>2097.7011494252874</v>
      </c>
      <c r="C194" s="3">
        <f t="shared" si="9"/>
        <v>1139.7509578544211</v>
      </c>
      <c r="D194" s="3">
        <f t="shared" si="10"/>
        <v>3237.4521072797088</v>
      </c>
      <c r="E194" s="3">
        <f t="shared" si="11"/>
        <v>33.982758620690099</v>
      </c>
      <c r="F194" s="22" t="s">
        <v>397</v>
      </c>
    </row>
    <row r="195" spans="1:6" x14ac:dyDescent="0.25">
      <c r="A195" s="1" t="s">
        <v>200</v>
      </c>
      <c r="B195" s="5">
        <f t="shared" si="8"/>
        <v>2097.7011494252874</v>
      </c>
      <c r="C195" s="3">
        <f t="shared" si="9"/>
        <v>1132.7586206896701</v>
      </c>
      <c r="D195" s="3">
        <f t="shared" si="10"/>
        <v>3230.4597701149578</v>
      </c>
      <c r="E195" s="3">
        <f t="shared" si="11"/>
        <v>33.77298850574757</v>
      </c>
      <c r="F195" s="22" t="s">
        <v>397</v>
      </c>
    </row>
    <row r="196" spans="1:6" x14ac:dyDescent="0.25">
      <c r="A196" s="1" t="s">
        <v>201</v>
      </c>
      <c r="B196" s="5">
        <f t="shared" si="8"/>
        <v>2097.7011494252874</v>
      </c>
      <c r="C196" s="3">
        <f t="shared" si="9"/>
        <v>1125.7662835249191</v>
      </c>
      <c r="D196" s="3">
        <f t="shared" si="10"/>
        <v>3223.4674329502068</v>
      </c>
      <c r="E196" s="3">
        <f t="shared" si="11"/>
        <v>33.563218390805041</v>
      </c>
      <c r="F196" s="22" t="s">
        <v>397</v>
      </c>
    </row>
    <row r="197" spans="1:6" x14ac:dyDescent="0.25">
      <c r="A197" s="1" t="s">
        <v>202</v>
      </c>
      <c r="B197" s="5">
        <f t="shared" si="8"/>
        <v>2097.7011494252874</v>
      </c>
      <c r="C197" s="3">
        <f t="shared" si="9"/>
        <v>1118.7739463601681</v>
      </c>
      <c r="D197" s="3">
        <f t="shared" si="10"/>
        <v>3216.4750957854558</v>
      </c>
      <c r="E197" s="3">
        <f t="shared" si="11"/>
        <v>33.353448275862512</v>
      </c>
      <c r="F197" s="22" t="s">
        <v>397</v>
      </c>
    </row>
    <row r="198" spans="1:6" x14ac:dyDescent="0.25">
      <c r="A198" s="1" t="s">
        <v>203</v>
      </c>
      <c r="B198" s="5">
        <f t="shared" si="8"/>
        <v>2097.7011494252874</v>
      </c>
      <c r="C198" s="3">
        <f t="shared" si="9"/>
        <v>1111.7816091954171</v>
      </c>
      <c r="D198" s="3">
        <f t="shared" si="10"/>
        <v>3209.4827586207048</v>
      </c>
      <c r="E198" s="3">
        <f t="shared" si="11"/>
        <v>33.143678160919983</v>
      </c>
      <c r="F198" s="22" t="s">
        <v>397</v>
      </c>
    </row>
    <row r="199" spans="1:6" x14ac:dyDescent="0.25">
      <c r="A199" s="1" t="s">
        <v>204</v>
      </c>
      <c r="B199" s="5">
        <f t="shared" si="8"/>
        <v>2097.7011494252874</v>
      </c>
      <c r="C199" s="3">
        <f t="shared" si="9"/>
        <v>1104.7892720306661</v>
      </c>
      <c r="D199" s="3">
        <f t="shared" si="10"/>
        <v>3202.4904214559538</v>
      </c>
      <c r="E199" s="3">
        <f t="shared" si="11"/>
        <v>32.933908045977454</v>
      </c>
      <c r="F199" s="22" t="s">
        <v>397</v>
      </c>
    </row>
    <row r="200" spans="1:6" x14ac:dyDescent="0.25">
      <c r="A200" s="1" t="s">
        <v>205</v>
      </c>
      <c r="B200" s="5">
        <f t="shared" si="8"/>
        <v>2097.7011494252874</v>
      </c>
      <c r="C200" s="3">
        <f t="shared" si="9"/>
        <v>1097.7969348659151</v>
      </c>
      <c r="D200" s="3">
        <f t="shared" si="10"/>
        <v>3195.4980842912028</v>
      </c>
      <c r="E200" s="3">
        <f t="shared" si="11"/>
        <v>32.724137931034925</v>
      </c>
      <c r="F200" s="22" t="s">
        <v>397</v>
      </c>
    </row>
    <row r="201" spans="1:6" x14ac:dyDescent="0.25">
      <c r="A201" s="1" t="s">
        <v>206</v>
      </c>
      <c r="B201" s="5">
        <f t="shared" si="8"/>
        <v>2097.7011494252874</v>
      </c>
      <c r="C201" s="3">
        <f t="shared" si="9"/>
        <v>1090.8045977011641</v>
      </c>
      <c r="D201" s="3">
        <f t="shared" si="10"/>
        <v>3188.5057471264518</v>
      </c>
      <c r="E201" s="3">
        <f t="shared" si="11"/>
        <v>32.514367816092395</v>
      </c>
      <c r="F201" s="22" t="s">
        <v>397</v>
      </c>
    </row>
    <row r="202" spans="1:6" x14ac:dyDescent="0.25">
      <c r="A202" s="1" t="s">
        <v>207</v>
      </c>
      <c r="B202" s="5">
        <f t="shared" si="8"/>
        <v>2097.7011494252874</v>
      </c>
      <c r="C202" s="3">
        <f t="shared" si="9"/>
        <v>1083.8122605364133</v>
      </c>
      <c r="D202" s="3">
        <f t="shared" si="10"/>
        <v>3181.5134099617007</v>
      </c>
      <c r="E202" s="3">
        <f t="shared" si="11"/>
        <v>32.304597701149866</v>
      </c>
      <c r="F202" s="22" t="s">
        <v>397</v>
      </c>
    </row>
    <row r="203" spans="1:6" x14ac:dyDescent="0.25">
      <c r="A203" s="1" t="s">
        <v>208</v>
      </c>
      <c r="B203" s="5">
        <f t="shared" si="8"/>
        <v>2097.7011494252874</v>
      </c>
      <c r="C203" s="3">
        <f t="shared" si="9"/>
        <v>1076.8199233716623</v>
      </c>
      <c r="D203" s="3">
        <f t="shared" si="10"/>
        <v>3174.5210727969497</v>
      </c>
      <c r="E203" s="3">
        <f t="shared" si="11"/>
        <v>32.094827586207337</v>
      </c>
      <c r="F203" s="22" t="s">
        <v>397</v>
      </c>
    </row>
    <row r="204" spans="1:6" x14ac:dyDescent="0.25">
      <c r="A204" s="1" t="s">
        <v>209</v>
      </c>
      <c r="B204" s="5">
        <f t="shared" ref="B204:B267" si="12">IF(E203&lt;0.0001,0,$D$3*10000/$D$4/12)</f>
        <v>2097.7011494252874</v>
      </c>
      <c r="C204" s="3">
        <f t="shared" ref="C204:C267" si="13">E203*10000*($D$5/12)</f>
        <v>1069.8275862069113</v>
      </c>
      <c r="D204" s="3">
        <f t="shared" ref="D204:D267" si="14">B204+C204</f>
        <v>3167.5287356321987</v>
      </c>
      <c r="E204" s="3">
        <f t="shared" ref="E204:E267" si="15">(E203*10000-B204)/10000</f>
        <v>31.885057471264805</v>
      </c>
      <c r="F204" s="22" t="s">
        <v>397</v>
      </c>
    </row>
    <row r="205" spans="1:6" x14ac:dyDescent="0.25">
      <c r="A205" s="1" t="s">
        <v>210</v>
      </c>
      <c r="B205" s="5">
        <f t="shared" si="12"/>
        <v>2097.7011494252874</v>
      </c>
      <c r="C205" s="3">
        <f t="shared" si="13"/>
        <v>1062.8352490421603</v>
      </c>
      <c r="D205" s="3">
        <f t="shared" si="14"/>
        <v>3160.5363984674477</v>
      </c>
      <c r="E205" s="3">
        <f t="shared" si="15"/>
        <v>31.675287356322276</v>
      </c>
      <c r="F205" s="22" t="s">
        <v>397</v>
      </c>
    </row>
    <row r="206" spans="1:6" x14ac:dyDescent="0.25">
      <c r="A206" s="1" t="s">
        <v>211</v>
      </c>
      <c r="B206" s="5">
        <f t="shared" si="12"/>
        <v>2097.7011494252874</v>
      </c>
      <c r="C206" s="3">
        <f t="shared" si="13"/>
        <v>1055.8429118774093</v>
      </c>
      <c r="D206" s="3">
        <f t="shared" si="14"/>
        <v>3153.5440613026967</v>
      </c>
      <c r="E206" s="3">
        <f t="shared" si="15"/>
        <v>31.465517241379747</v>
      </c>
      <c r="F206" s="22" t="s">
        <v>397</v>
      </c>
    </row>
    <row r="207" spans="1:6" x14ac:dyDescent="0.25">
      <c r="A207" s="1" t="s">
        <v>212</v>
      </c>
      <c r="B207" s="5">
        <f t="shared" si="12"/>
        <v>2097.7011494252874</v>
      </c>
      <c r="C207" s="3">
        <f t="shared" si="13"/>
        <v>1048.8505747126583</v>
      </c>
      <c r="D207" s="3">
        <f t="shared" si="14"/>
        <v>3146.5517241379457</v>
      </c>
      <c r="E207" s="3">
        <f t="shared" si="15"/>
        <v>31.255747126437218</v>
      </c>
      <c r="F207" s="22" t="s">
        <v>397</v>
      </c>
    </row>
    <row r="208" spans="1:6" x14ac:dyDescent="0.25">
      <c r="A208" s="1" t="s">
        <v>213</v>
      </c>
      <c r="B208" s="5">
        <f t="shared" si="12"/>
        <v>2097.7011494252874</v>
      </c>
      <c r="C208" s="3">
        <f t="shared" si="13"/>
        <v>1041.8582375479073</v>
      </c>
      <c r="D208" s="3">
        <f t="shared" si="14"/>
        <v>3139.5593869731947</v>
      </c>
      <c r="E208" s="3">
        <f t="shared" si="15"/>
        <v>31.045977011494688</v>
      </c>
      <c r="F208" s="22" t="s">
        <v>397</v>
      </c>
    </row>
    <row r="209" spans="1:6" x14ac:dyDescent="0.25">
      <c r="A209" s="1" t="s">
        <v>214</v>
      </c>
      <c r="B209" s="5">
        <f t="shared" si="12"/>
        <v>2097.7011494252874</v>
      </c>
      <c r="C209" s="3">
        <f t="shared" si="13"/>
        <v>1034.8659003831563</v>
      </c>
      <c r="D209" s="3">
        <f t="shared" si="14"/>
        <v>3132.5670498084437</v>
      </c>
      <c r="E209" s="3">
        <f t="shared" si="15"/>
        <v>30.836206896552159</v>
      </c>
      <c r="F209" s="22" t="s">
        <v>397</v>
      </c>
    </row>
    <row r="210" spans="1:6" x14ac:dyDescent="0.25">
      <c r="A210" s="1" t="s">
        <v>215</v>
      </c>
      <c r="B210" s="5">
        <f t="shared" si="12"/>
        <v>2097.7011494252874</v>
      </c>
      <c r="C210" s="3">
        <f t="shared" si="13"/>
        <v>1027.8735632184053</v>
      </c>
      <c r="D210" s="3">
        <f t="shared" si="14"/>
        <v>3125.5747126436927</v>
      </c>
      <c r="E210" s="3">
        <f t="shared" si="15"/>
        <v>30.62643678160963</v>
      </c>
      <c r="F210" s="22" t="s">
        <v>397</v>
      </c>
    </row>
    <row r="211" spans="1:6" x14ac:dyDescent="0.25">
      <c r="A211" s="1" t="s">
        <v>216</v>
      </c>
      <c r="B211" s="5">
        <f t="shared" si="12"/>
        <v>2097.7011494252874</v>
      </c>
      <c r="C211" s="3">
        <f t="shared" si="13"/>
        <v>1020.8812260536544</v>
      </c>
      <c r="D211" s="3">
        <f t="shared" si="14"/>
        <v>3118.5823754789417</v>
      </c>
      <c r="E211" s="3">
        <f t="shared" si="15"/>
        <v>30.416666666667098</v>
      </c>
      <c r="F211" s="22" t="s">
        <v>397</v>
      </c>
    </row>
    <row r="212" spans="1:6" x14ac:dyDescent="0.25">
      <c r="A212" s="1" t="s">
        <v>217</v>
      </c>
      <c r="B212" s="5">
        <f t="shared" si="12"/>
        <v>2097.7011494252874</v>
      </c>
      <c r="C212" s="3">
        <f t="shared" si="13"/>
        <v>1013.8888888889034</v>
      </c>
      <c r="D212" s="3">
        <f t="shared" si="14"/>
        <v>3111.5900383141907</v>
      </c>
      <c r="E212" s="3">
        <f t="shared" si="15"/>
        <v>30.206896551724569</v>
      </c>
      <c r="F212" s="22" t="s">
        <v>397</v>
      </c>
    </row>
    <row r="213" spans="1:6" x14ac:dyDescent="0.25">
      <c r="A213" s="1" t="s">
        <v>218</v>
      </c>
      <c r="B213" s="5">
        <f t="shared" si="12"/>
        <v>2097.7011494252874</v>
      </c>
      <c r="C213" s="3">
        <f t="shared" si="13"/>
        <v>1006.8965517241523</v>
      </c>
      <c r="D213" s="3">
        <f t="shared" si="14"/>
        <v>3104.5977011494397</v>
      </c>
      <c r="E213" s="3">
        <f t="shared" si="15"/>
        <v>29.99712643678204</v>
      </c>
      <c r="F213" s="22" t="s">
        <v>397</v>
      </c>
    </row>
    <row r="214" spans="1:6" x14ac:dyDescent="0.25">
      <c r="A214" s="1" t="s">
        <v>219</v>
      </c>
      <c r="B214" s="5">
        <f t="shared" si="12"/>
        <v>2097.7011494252874</v>
      </c>
      <c r="C214" s="3">
        <f t="shared" si="13"/>
        <v>999.90421455940145</v>
      </c>
      <c r="D214" s="3">
        <f t="shared" si="14"/>
        <v>3097.6053639846887</v>
      </c>
      <c r="E214" s="3">
        <f t="shared" si="15"/>
        <v>29.787356321839511</v>
      </c>
      <c r="F214" s="22" t="s">
        <v>397</v>
      </c>
    </row>
    <row r="215" spans="1:6" x14ac:dyDescent="0.25">
      <c r="A215" s="1" t="s">
        <v>220</v>
      </c>
      <c r="B215" s="5">
        <f t="shared" si="12"/>
        <v>2097.7011494252874</v>
      </c>
      <c r="C215" s="3">
        <f t="shared" si="13"/>
        <v>992.91187739465045</v>
      </c>
      <c r="D215" s="3">
        <f t="shared" si="14"/>
        <v>3090.6130268199377</v>
      </c>
      <c r="E215" s="3">
        <f t="shared" si="15"/>
        <v>29.577586206896981</v>
      </c>
      <c r="F215" s="22" t="s">
        <v>397</v>
      </c>
    </row>
    <row r="216" spans="1:6" x14ac:dyDescent="0.25">
      <c r="A216" s="1" t="s">
        <v>221</v>
      </c>
      <c r="B216" s="5">
        <f t="shared" si="12"/>
        <v>2097.7011494252874</v>
      </c>
      <c r="C216" s="3">
        <f t="shared" si="13"/>
        <v>985.91954022989944</v>
      </c>
      <c r="D216" s="3">
        <f t="shared" si="14"/>
        <v>3083.6206896551867</v>
      </c>
      <c r="E216" s="3">
        <f t="shared" si="15"/>
        <v>29.367816091954452</v>
      </c>
      <c r="F216" s="22" t="s">
        <v>397</v>
      </c>
    </row>
    <row r="217" spans="1:6" x14ac:dyDescent="0.25">
      <c r="A217" s="1" t="s">
        <v>222</v>
      </c>
      <c r="B217" s="5">
        <f t="shared" si="12"/>
        <v>2097.7011494252874</v>
      </c>
      <c r="C217" s="3">
        <f t="shared" si="13"/>
        <v>978.92720306514843</v>
      </c>
      <c r="D217" s="3">
        <f t="shared" si="14"/>
        <v>3076.6283524904356</v>
      </c>
      <c r="E217" s="3">
        <f t="shared" si="15"/>
        <v>29.158045977011923</v>
      </c>
      <c r="F217" s="22" t="s">
        <v>397</v>
      </c>
    </row>
    <row r="218" spans="1:6" x14ac:dyDescent="0.25">
      <c r="A218" s="1" t="s">
        <v>223</v>
      </c>
      <c r="B218" s="5">
        <f t="shared" si="12"/>
        <v>2097.7011494252874</v>
      </c>
      <c r="C218" s="3">
        <f t="shared" si="13"/>
        <v>971.93486590039743</v>
      </c>
      <c r="D218" s="3">
        <f t="shared" si="14"/>
        <v>3069.6360153256846</v>
      </c>
      <c r="E218" s="3">
        <f t="shared" si="15"/>
        <v>28.948275862069394</v>
      </c>
      <c r="F218" s="22" t="s">
        <v>397</v>
      </c>
    </row>
    <row r="219" spans="1:6" x14ac:dyDescent="0.25">
      <c r="A219" s="1" t="s">
        <v>224</v>
      </c>
      <c r="B219" s="5">
        <f t="shared" si="12"/>
        <v>2097.7011494252874</v>
      </c>
      <c r="C219" s="3">
        <f t="shared" si="13"/>
        <v>964.94252873564653</v>
      </c>
      <c r="D219" s="3">
        <f t="shared" si="14"/>
        <v>3062.6436781609341</v>
      </c>
      <c r="E219" s="3">
        <f t="shared" si="15"/>
        <v>28.738505747126865</v>
      </c>
      <c r="F219" s="22" t="s">
        <v>397</v>
      </c>
    </row>
    <row r="220" spans="1:6" x14ac:dyDescent="0.25">
      <c r="A220" s="1" t="s">
        <v>225</v>
      </c>
      <c r="B220" s="5">
        <f t="shared" si="12"/>
        <v>2097.7011494252874</v>
      </c>
      <c r="C220" s="3">
        <f t="shared" si="13"/>
        <v>957.95019157089553</v>
      </c>
      <c r="D220" s="3">
        <f t="shared" si="14"/>
        <v>3055.6513409961831</v>
      </c>
      <c r="E220" s="3">
        <f t="shared" si="15"/>
        <v>28.528735632184333</v>
      </c>
      <c r="F220" s="22" t="s">
        <v>397</v>
      </c>
    </row>
    <row r="221" spans="1:6" x14ac:dyDescent="0.25">
      <c r="A221" s="1" t="s">
        <v>226</v>
      </c>
      <c r="B221" s="5">
        <f t="shared" si="12"/>
        <v>2097.7011494252874</v>
      </c>
      <c r="C221" s="3">
        <f t="shared" si="13"/>
        <v>950.95785440614452</v>
      </c>
      <c r="D221" s="3">
        <f t="shared" si="14"/>
        <v>3048.6590038314321</v>
      </c>
      <c r="E221" s="3">
        <f t="shared" si="15"/>
        <v>28.318965517241804</v>
      </c>
      <c r="F221" s="22" t="s">
        <v>397</v>
      </c>
    </row>
    <row r="222" spans="1:6" x14ac:dyDescent="0.25">
      <c r="A222" s="1" t="s">
        <v>227</v>
      </c>
      <c r="B222" s="5">
        <f t="shared" si="12"/>
        <v>2097.7011494252874</v>
      </c>
      <c r="C222" s="3">
        <f t="shared" si="13"/>
        <v>943.96551724139351</v>
      </c>
      <c r="D222" s="3">
        <f t="shared" si="14"/>
        <v>3041.6666666666811</v>
      </c>
      <c r="E222" s="3">
        <f t="shared" si="15"/>
        <v>28.109195402299274</v>
      </c>
      <c r="F222" s="22" t="s">
        <v>397</v>
      </c>
    </row>
    <row r="223" spans="1:6" x14ac:dyDescent="0.25">
      <c r="A223" s="1" t="s">
        <v>228</v>
      </c>
      <c r="B223" s="5">
        <f t="shared" si="12"/>
        <v>2097.7011494252874</v>
      </c>
      <c r="C223" s="3">
        <f t="shared" si="13"/>
        <v>936.97318007664262</v>
      </c>
      <c r="D223" s="3">
        <f t="shared" si="14"/>
        <v>3034.6743295019301</v>
      </c>
      <c r="E223" s="3">
        <f t="shared" si="15"/>
        <v>27.899425287356745</v>
      </c>
      <c r="F223" s="22" t="s">
        <v>397</v>
      </c>
    </row>
    <row r="224" spans="1:6" x14ac:dyDescent="0.25">
      <c r="A224" s="1" t="s">
        <v>229</v>
      </c>
      <c r="B224" s="5">
        <f t="shared" si="12"/>
        <v>2097.7011494252874</v>
      </c>
      <c r="C224" s="3">
        <f t="shared" si="13"/>
        <v>929.98084291189161</v>
      </c>
      <c r="D224" s="3">
        <f t="shared" si="14"/>
        <v>3027.6819923371791</v>
      </c>
      <c r="E224" s="3">
        <f t="shared" si="15"/>
        <v>27.689655172414216</v>
      </c>
      <c r="F224" s="22" t="s">
        <v>397</v>
      </c>
    </row>
    <row r="225" spans="1:6" x14ac:dyDescent="0.25">
      <c r="A225" s="1" t="s">
        <v>230</v>
      </c>
      <c r="B225" s="5">
        <f t="shared" si="12"/>
        <v>2097.7011494252874</v>
      </c>
      <c r="C225" s="3">
        <f t="shared" si="13"/>
        <v>922.98850574714061</v>
      </c>
      <c r="D225" s="3">
        <f t="shared" si="14"/>
        <v>3020.689655172428</v>
      </c>
      <c r="E225" s="3">
        <f t="shared" si="15"/>
        <v>27.479885057471687</v>
      </c>
      <c r="F225" s="22" t="s">
        <v>397</v>
      </c>
    </row>
    <row r="226" spans="1:6" x14ac:dyDescent="0.25">
      <c r="A226" s="1" t="s">
        <v>231</v>
      </c>
      <c r="B226" s="5">
        <f t="shared" si="12"/>
        <v>2097.7011494252874</v>
      </c>
      <c r="C226" s="3">
        <f t="shared" si="13"/>
        <v>915.9961685823896</v>
      </c>
      <c r="D226" s="3">
        <f t="shared" si="14"/>
        <v>3013.697318007677</v>
      </c>
      <c r="E226" s="3">
        <f t="shared" si="15"/>
        <v>27.270114942529158</v>
      </c>
      <c r="F226" s="22" t="s">
        <v>397</v>
      </c>
    </row>
    <row r="227" spans="1:6" x14ac:dyDescent="0.25">
      <c r="A227" s="1" t="s">
        <v>232</v>
      </c>
      <c r="B227" s="5">
        <f t="shared" si="12"/>
        <v>2097.7011494252874</v>
      </c>
      <c r="C227" s="3">
        <f t="shared" si="13"/>
        <v>909.00383141763859</v>
      </c>
      <c r="D227" s="3">
        <f t="shared" si="14"/>
        <v>3006.704980842926</v>
      </c>
      <c r="E227" s="3">
        <f t="shared" si="15"/>
        <v>27.060344827586629</v>
      </c>
      <c r="F227" s="22" t="s">
        <v>397</v>
      </c>
    </row>
    <row r="228" spans="1:6" x14ac:dyDescent="0.25">
      <c r="A228" s="1" t="s">
        <v>233</v>
      </c>
      <c r="B228" s="5">
        <f t="shared" si="12"/>
        <v>2097.7011494252874</v>
      </c>
      <c r="C228" s="3">
        <f t="shared" si="13"/>
        <v>902.0114942528877</v>
      </c>
      <c r="D228" s="3">
        <f t="shared" si="14"/>
        <v>2999.712643678175</v>
      </c>
      <c r="E228" s="3">
        <f t="shared" si="15"/>
        <v>26.850574712644097</v>
      </c>
      <c r="F228" s="22" t="s">
        <v>397</v>
      </c>
    </row>
    <row r="229" spans="1:6" x14ac:dyDescent="0.25">
      <c r="A229" s="1" t="s">
        <v>234</v>
      </c>
      <c r="B229" s="5">
        <f t="shared" si="12"/>
        <v>2097.7011494252874</v>
      </c>
      <c r="C229" s="3">
        <f t="shared" si="13"/>
        <v>895.01915708813669</v>
      </c>
      <c r="D229" s="3">
        <f t="shared" si="14"/>
        <v>2992.720306513424</v>
      </c>
      <c r="E229" s="3">
        <f t="shared" si="15"/>
        <v>26.640804597701568</v>
      </c>
      <c r="F229" s="22" t="s">
        <v>397</v>
      </c>
    </row>
    <row r="230" spans="1:6" x14ac:dyDescent="0.25">
      <c r="A230" s="1" t="s">
        <v>235</v>
      </c>
      <c r="B230" s="5">
        <f t="shared" si="12"/>
        <v>2097.7011494252874</v>
      </c>
      <c r="C230" s="3">
        <f t="shared" si="13"/>
        <v>888.02681992338569</v>
      </c>
      <c r="D230" s="3">
        <f t="shared" si="14"/>
        <v>2985.727969348673</v>
      </c>
      <c r="E230" s="3">
        <f t="shared" si="15"/>
        <v>26.431034482759038</v>
      </c>
      <c r="F230" s="22" t="s">
        <v>397</v>
      </c>
    </row>
    <row r="231" spans="1:6" x14ac:dyDescent="0.25">
      <c r="A231" s="1" t="s">
        <v>236</v>
      </c>
      <c r="B231" s="5">
        <f t="shared" si="12"/>
        <v>2097.7011494252874</v>
      </c>
      <c r="C231" s="3">
        <f t="shared" si="13"/>
        <v>881.03448275863468</v>
      </c>
      <c r="D231" s="3">
        <f t="shared" si="14"/>
        <v>2978.735632183922</v>
      </c>
      <c r="E231" s="3">
        <f t="shared" si="15"/>
        <v>26.221264367816509</v>
      </c>
      <c r="F231" s="22" t="s">
        <v>397</v>
      </c>
    </row>
    <row r="232" spans="1:6" x14ac:dyDescent="0.25">
      <c r="A232" s="1" t="s">
        <v>237</v>
      </c>
      <c r="B232" s="5">
        <f t="shared" si="12"/>
        <v>2097.7011494252874</v>
      </c>
      <c r="C232" s="3">
        <f t="shared" si="13"/>
        <v>874.04214559388367</v>
      </c>
      <c r="D232" s="3">
        <f t="shared" si="14"/>
        <v>2971.743295019171</v>
      </c>
      <c r="E232" s="3">
        <f t="shared" si="15"/>
        <v>26.01149425287398</v>
      </c>
      <c r="F232" s="22" t="s">
        <v>397</v>
      </c>
    </row>
    <row r="233" spans="1:6" x14ac:dyDescent="0.25">
      <c r="A233" s="1" t="s">
        <v>238</v>
      </c>
      <c r="B233" s="5">
        <f t="shared" si="12"/>
        <v>2097.7011494252874</v>
      </c>
      <c r="C233" s="3">
        <f t="shared" si="13"/>
        <v>867.04980842913278</v>
      </c>
      <c r="D233" s="3">
        <f t="shared" si="14"/>
        <v>2964.7509578544204</v>
      </c>
      <c r="E233" s="3">
        <f t="shared" si="15"/>
        <v>25.801724137931451</v>
      </c>
      <c r="F233" s="22" t="s">
        <v>397</v>
      </c>
    </row>
    <row r="234" spans="1:6" x14ac:dyDescent="0.25">
      <c r="A234" s="1" t="s">
        <v>239</v>
      </c>
      <c r="B234" s="5">
        <f t="shared" si="12"/>
        <v>2097.7011494252874</v>
      </c>
      <c r="C234" s="3">
        <f t="shared" si="13"/>
        <v>860.05747126438177</v>
      </c>
      <c r="D234" s="3">
        <f t="shared" si="14"/>
        <v>2957.7586206896694</v>
      </c>
      <c r="E234" s="3">
        <f t="shared" si="15"/>
        <v>25.591954022988922</v>
      </c>
      <c r="F234" s="22" t="s">
        <v>397</v>
      </c>
    </row>
    <row r="235" spans="1:6" x14ac:dyDescent="0.25">
      <c r="A235" s="1" t="s">
        <v>240</v>
      </c>
      <c r="B235" s="5">
        <f t="shared" si="12"/>
        <v>2097.7011494252874</v>
      </c>
      <c r="C235" s="3">
        <f t="shared" si="13"/>
        <v>853.06513409963077</v>
      </c>
      <c r="D235" s="3">
        <f t="shared" si="14"/>
        <v>2950.7662835249184</v>
      </c>
      <c r="E235" s="3">
        <f t="shared" si="15"/>
        <v>25.382183908046393</v>
      </c>
      <c r="F235" s="22" t="s">
        <v>397</v>
      </c>
    </row>
    <row r="236" spans="1:6" x14ac:dyDescent="0.25">
      <c r="A236" s="1" t="s">
        <v>241</v>
      </c>
      <c r="B236" s="5">
        <f t="shared" si="12"/>
        <v>2097.7011494252874</v>
      </c>
      <c r="C236" s="3">
        <f t="shared" si="13"/>
        <v>846.07279693487976</v>
      </c>
      <c r="D236" s="3">
        <f t="shared" si="14"/>
        <v>2943.7739463601674</v>
      </c>
      <c r="E236" s="3">
        <f t="shared" si="15"/>
        <v>25.172413793103864</v>
      </c>
      <c r="F236" s="22" t="s">
        <v>397</v>
      </c>
    </row>
    <row r="237" spans="1:6" x14ac:dyDescent="0.25">
      <c r="A237" s="1" t="s">
        <v>242</v>
      </c>
      <c r="B237" s="5">
        <f t="shared" si="12"/>
        <v>2097.7011494252874</v>
      </c>
      <c r="C237" s="3">
        <f t="shared" si="13"/>
        <v>839.08045977012887</v>
      </c>
      <c r="D237" s="3">
        <f t="shared" si="14"/>
        <v>2936.7816091954164</v>
      </c>
      <c r="E237" s="3">
        <f t="shared" si="15"/>
        <v>24.962643678161335</v>
      </c>
      <c r="F237" s="22" t="s">
        <v>397</v>
      </c>
    </row>
    <row r="238" spans="1:6" x14ac:dyDescent="0.25">
      <c r="A238" s="1" t="s">
        <v>243</v>
      </c>
      <c r="B238" s="5">
        <f t="shared" si="12"/>
        <v>2097.7011494252874</v>
      </c>
      <c r="C238" s="3">
        <f t="shared" si="13"/>
        <v>832.08812260537798</v>
      </c>
      <c r="D238" s="3">
        <f t="shared" si="14"/>
        <v>2929.7892720306654</v>
      </c>
      <c r="E238" s="3">
        <f t="shared" si="15"/>
        <v>24.752873563218806</v>
      </c>
      <c r="F238" s="22" t="s">
        <v>397</v>
      </c>
    </row>
    <row r="239" spans="1:6" x14ac:dyDescent="0.25">
      <c r="A239" s="1" t="s">
        <v>244</v>
      </c>
      <c r="B239" s="5">
        <f t="shared" si="12"/>
        <v>2097.7011494252874</v>
      </c>
      <c r="C239" s="3">
        <f t="shared" si="13"/>
        <v>825.09578544062697</v>
      </c>
      <c r="D239" s="3">
        <f t="shared" si="14"/>
        <v>2922.7969348659144</v>
      </c>
      <c r="E239" s="3">
        <f t="shared" si="15"/>
        <v>24.543103448276277</v>
      </c>
      <c r="F239" s="22" t="s">
        <v>397</v>
      </c>
    </row>
    <row r="240" spans="1:6" x14ac:dyDescent="0.25">
      <c r="A240" s="1" t="s">
        <v>245</v>
      </c>
      <c r="B240" s="5">
        <f t="shared" si="12"/>
        <v>2097.7011494252874</v>
      </c>
      <c r="C240" s="3">
        <f t="shared" si="13"/>
        <v>818.10344827587596</v>
      </c>
      <c r="D240" s="3">
        <f t="shared" si="14"/>
        <v>2915.8045977011634</v>
      </c>
      <c r="E240" s="3">
        <f t="shared" si="15"/>
        <v>24.333333333333748</v>
      </c>
      <c r="F240" s="22" t="s">
        <v>397</v>
      </c>
    </row>
    <row r="241" spans="1:6" x14ac:dyDescent="0.25">
      <c r="A241" s="1" t="s">
        <v>246</v>
      </c>
      <c r="B241" s="5">
        <f t="shared" si="12"/>
        <v>2097.7011494252874</v>
      </c>
      <c r="C241" s="3">
        <f t="shared" si="13"/>
        <v>811.11111111112496</v>
      </c>
      <c r="D241" s="3">
        <f t="shared" si="14"/>
        <v>2908.8122605364124</v>
      </c>
      <c r="E241" s="3">
        <f t="shared" si="15"/>
        <v>24.123563218391219</v>
      </c>
      <c r="F241" s="22" t="s">
        <v>397</v>
      </c>
    </row>
    <row r="242" spans="1:6" x14ac:dyDescent="0.25">
      <c r="A242" s="1" t="s">
        <v>247</v>
      </c>
      <c r="B242" s="5">
        <f t="shared" si="12"/>
        <v>2097.7011494252874</v>
      </c>
      <c r="C242" s="3">
        <f t="shared" si="13"/>
        <v>804.11877394637395</v>
      </c>
      <c r="D242" s="3">
        <f t="shared" si="14"/>
        <v>2901.8199233716614</v>
      </c>
      <c r="E242" s="3">
        <f t="shared" si="15"/>
        <v>23.91379310344869</v>
      </c>
      <c r="F242" s="22" t="s">
        <v>397</v>
      </c>
    </row>
    <row r="243" spans="1:6" x14ac:dyDescent="0.25">
      <c r="A243" s="1" t="s">
        <v>248</v>
      </c>
      <c r="B243" s="5">
        <f t="shared" si="12"/>
        <v>2097.7011494252874</v>
      </c>
      <c r="C243" s="3">
        <f t="shared" si="13"/>
        <v>797.12643678162306</v>
      </c>
      <c r="D243" s="3">
        <f t="shared" si="14"/>
        <v>2894.8275862069104</v>
      </c>
      <c r="E243" s="3">
        <f t="shared" si="15"/>
        <v>23.704022988506161</v>
      </c>
      <c r="F243" s="22" t="s">
        <v>397</v>
      </c>
    </row>
    <row r="244" spans="1:6" x14ac:dyDescent="0.25">
      <c r="A244" s="1" t="s">
        <v>249</v>
      </c>
      <c r="B244" s="5">
        <f t="shared" si="12"/>
        <v>2097.7011494252874</v>
      </c>
      <c r="C244" s="3">
        <f t="shared" si="13"/>
        <v>790.13409961687216</v>
      </c>
      <c r="D244" s="3">
        <f t="shared" si="14"/>
        <v>2887.8352490421594</v>
      </c>
      <c r="E244" s="3">
        <f t="shared" si="15"/>
        <v>23.494252873563632</v>
      </c>
      <c r="F244" s="22" t="s">
        <v>397</v>
      </c>
    </row>
    <row r="245" spans="1:6" x14ac:dyDescent="0.25">
      <c r="A245" s="1" t="s">
        <v>250</v>
      </c>
      <c r="B245" s="5">
        <f t="shared" si="12"/>
        <v>2097.7011494252874</v>
      </c>
      <c r="C245" s="3">
        <f t="shared" si="13"/>
        <v>783.14176245212116</v>
      </c>
      <c r="D245" s="3">
        <f t="shared" si="14"/>
        <v>2880.8429118774084</v>
      </c>
      <c r="E245" s="3">
        <f t="shared" si="15"/>
        <v>23.284482758621103</v>
      </c>
      <c r="F245" s="22" t="s">
        <v>397</v>
      </c>
    </row>
    <row r="246" spans="1:6" x14ac:dyDescent="0.25">
      <c r="A246" s="1" t="s">
        <v>251</v>
      </c>
      <c r="B246" s="5">
        <f t="shared" si="12"/>
        <v>2097.7011494252874</v>
      </c>
      <c r="C246" s="3">
        <f t="shared" si="13"/>
        <v>776.14942528737015</v>
      </c>
      <c r="D246" s="3">
        <f t="shared" si="14"/>
        <v>2873.8505747126574</v>
      </c>
      <c r="E246" s="3">
        <f t="shared" si="15"/>
        <v>23.074712643678573</v>
      </c>
      <c r="F246" s="22" t="s">
        <v>397</v>
      </c>
    </row>
    <row r="247" spans="1:6" x14ac:dyDescent="0.25">
      <c r="A247" s="1" t="s">
        <v>252</v>
      </c>
      <c r="B247" s="5">
        <f t="shared" si="12"/>
        <v>2097.7011494252874</v>
      </c>
      <c r="C247" s="3">
        <f t="shared" si="13"/>
        <v>769.15708812261914</v>
      </c>
      <c r="D247" s="3">
        <f t="shared" si="14"/>
        <v>2866.8582375479064</v>
      </c>
      <c r="E247" s="3">
        <f t="shared" si="15"/>
        <v>22.864942528736044</v>
      </c>
      <c r="F247" s="22" t="s">
        <v>397</v>
      </c>
    </row>
    <row r="248" spans="1:6" x14ac:dyDescent="0.25">
      <c r="A248" s="1" t="s">
        <v>253</v>
      </c>
      <c r="B248" s="5">
        <f t="shared" si="12"/>
        <v>2097.7011494252874</v>
      </c>
      <c r="C248" s="3">
        <f t="shared" si="13"/>
        <v>762.16475095786814</v>
      </c>
      <c r="D248" s="3">
        <f t="shared" si="14"/>
        <v>2859.8659003831553</v>
      </c>
      <c r="E248" s="3">
        <f t="shared" si="15"/>
        <v>22.655172413793515</v>
      </c>
      <c r="F248" s="22" t="s">
        <v>397</v>
      </c>
    </row>
    <row r="249" spans="1:6" x14ac:dyDescent="0.25">
      <c r="A249" s="1" t="s">
        <v>254</v>
      </c>
      <c r="B249" s="5">
        <f t="shared" si="12"/>
        <v>2097.7011494252874</v>
      </c>
      <c r="C249" s="3">
        <f t="shared" si="13"/>
        <v>755.17241379311724</v>
      </c>
      <c r="D249" s="3">
        <f t="shared" si="14"/>
        <v>2852.8735632184048</v>
      </c>
      <c r="E249" s="3">
        <f t="shared" si="15"/>
        <v>22.445402298850986</v>
      </c>
      <c r="F249" s="22" t="s">
        <v>397</v>
      </c>
    </row>
    <row r="250" spans="1:6" x14ac:dyDescent="0.25">
      <c r="A250" s="1" t="s">
        <v>255</v>
      </c>
      <c r="B250" s="5">
        <f t="shared" si="12"/>
        <v>2097.7011494252874</v>
      </c>
      <c r="C250" s="3">
        <f t="shared" si="13"/>
        <v>748.18007662836624</v>
      </c>
      <c r="D250" s="3">
        <f t="shared" si="14"/>
        <v>2845.8812260536538</v>
      </c>
      <c r="E250" s="3">
        <f t="shared" si="15"/>
        <v>22.235632183908457</v>
      </c>
      <c r="F250" s="22" t="s">
        <v>397</v>
      </c>
    </row>
    <row r="251" spans="1:6" x14ac:dyDescent="0.25">
      <c r="A251" s="1" t="s">
        <v>256</v>
      </c>
      <c r="B251" s="5">
        <f t="shared" si="12"/>
        <v>2097.7011494252874</v>
      </c>
      <c r="C251" s="3">
        <f t="shared" si="13"/>
        <v>741.18773946361523</v>
      </c>
      <c r="D251" s="3">
        <f t="shared" si="14"/>
        <v>2838.8888888889028</v>
      </c>
      <c r="E251" s="3">
        <f t="shared" si="15"/>
        <v>22.025862068965925</v>
      </c>
      <c r="F251" s="22" t="s">
        <v>397</v>
      </c>
    </row>
    <row r="252" spans="1:6" x14ac:dyDescent="0.25">
      <c r="A252" s="1" t="s">
        <v>257</v>
      </c>
      <c r="B252" s="5">
        <f t="shared" si="12"/>
        <v>2097.7011494252874</v>
      </c>
      <c r="C252" s="3">
        <f t="shared" si="13"/>
        <v>734.19540229886411</v>
      </c>
      <c r="D252" s="3">
        <f t="shared" si="14"/>
        <v>2831.8965517241513</v>
      </c>
      <c r="E252" s="3">
        <f t="shared" si="15"/>
        <v>21.816091954023396</v>
      </c>
      <c r="F252" s="22" t="s">
        <v>397</v>
      </c>
    </row>
    <row r="253" spans="1:6" x14ac:dyDescent="0.25">
      <c r="A253" s="1" t="s">
        <v>258</v>
      </c>
      <c r="B253" s="5">
        <f t="shared" si="12"/>
        <v>2097.7011494252874</v>
      </c>
      <c r="C253" s="3">
        <f t="shared" si="13"/>
        <v>727.20306513411333</v>
      </c>
      <c r="D253" s="3">
        <f t="shared" si="14"/>
        <v>2824.9042145594008</v>
      </c>
      <c r="E253" s="3">
        <f t="shared" si="15"/>
        <v>21.606321839080866</v>
      </c>
      <c r="F253" s="22" t="s">
        <v>397</v>
      </c>
    </row>
    <row r="254" spans="1:6" x14ac:dyDescent="0.25">
      <c r="A254" s="1" t="s">
        <v>259</v>
      </c>
      <c r="B254" s="5">
        <f t="shared" si="12"/>
        <v>2097.7011494252874</v>
      </c>
      <c r="C254" s="3">
        <f t="shared" si="13"/>
        <v>720.21072796936232</v>
      </c>
      <c r="D254" s="3">
        <f t="shared" si="14"/>
        <v>2817.9118773946498</v>
      </c>
      <c r="E254" s="3">
        <f t="shared" si="15"/>
        <v>21.396551724138337</v>
      </c>
      <c r="F254" s="22" t="s">
        <v>397</v>
      </c>
    </row>
    <row r="255" spans="1:6" x14ac:dyDescent="0.25">
      <c r="A255" s="1" t="s">
        <v>260</v>
      </c>
      <c r="B255" s="5">
        <f t="shared" si="12"/>
        <v>2097.7011494252874</v>
      </c>
      <c r="C255" s="3">
        <f t="shared" si="13"/>
        <v>713.21839080461132</v>
      </c>
      <c r="D255" s="3">
        <f t="shared" si="14"/>
        <v>2810.9195402298988</v>
      </c>
      <c r="E255" s="3">
        <f t="shared" si="15"/>
        <v>21.186781609195808</v>
      </c>
      <c r="F255" s="22" t="s">
        <v>397</v>
      </c>
    </row>
    <row r="256" spans="1:6" x14ac:dyDescent="0.25">
      <c r="A256" s="1" t="s">
        <v>261</v>
      </c>
      <c r="B256" s="5">
        <f t="shared" si="12"/>
        <v>2097.7011494252874</v>
      </c>
      <c r="C256" s="3">
        <f t="shared" si="13"/>
        <v>706.22605363986031</v>
      </c>
      <c r="D256" s="3">
        <f t="shared" si="14"/>
        <v>2803.9272030651478</v>
      </c>
      <c r="E256" s="3">
        <f t="shared" si="15"/>
        <v>20.977011494253279</v>
      </c>
      <c r="F256" s="22" t="s">
        <v>397</v>
      </c>
    </row>
    <row r="257" spans="1:6" x14ac:dyDescent="0.25">
      <c r="A257" s="1" t="s">
        <v>262</v>
      </c>
      <c r="B257" s="5">
        <f t="shared" si="12"/>
        <v>2097.7011494252874</v>
      </c>
      <c r="C257" s="3">
        <f t="shared" si="13"/>
        <v>699.2337164751093</v>
      </c>
      <c r="D257" s="3">
        <f t="shared" si="14"/>
        <v>2796.9348659003967</v>
      </c>
      <c r="E257" s="3">
        <f t="shared" si="15"/>
        <v>20.76724137931075</v>
      </c>
      <c r="F257" s="22" t="s">
        <v>397</v>
      </c>
    </row>
    <row r="258" spans="1:6" x14ac:dyDescent="0.25">
      <c r="A258" s="1" t="s">
        <v>263</v>
      </c>
      <c r="B258" s="5">
        <f t="shared" si="12"/>
        <v>2097.7011494252874</v>
      </c>
      <c r="C258" s="3">
        <f t="shared" si="13"/>
        <v>692.24137931035841</v>
      </c>
      <c r="D258" s="3">
        <f t="shared" si="14"/>
        <v>2789.9425287356457</v>
      </c>
      <c r="E258" s="3">
        <f t="shared" si="15"/>
        <v>20.557471264368221</v>
      </c>
      <c r="F258" s="22" t="s">
        <v>397</v>
      </c>
    </row>
    <row r="259" spans="1:6" x14ac:dyDescent="0.25">
      <c r="A259" s="1" t="s">
        <v>264</v>
      </c>
      <c r="B259" s="5">
        <f t="shared" si="12"/>
        <v>2097.7011494252874</v>
      </c>
      <c r="C259" s="3">
        <f t="shared" si="13"/>
        <v>685.2490421456074</v>
      </c>
      <c r="D259" s="3">
        <f t="shared" si="14"/>
        <v>2782.9501915708947</v>
      </c>
      <c r="E259" s="3">
        <f t="shared" si="15"/>
        <v>20.347701149425692</v>
      </c>
      <c r="F259" s="22" t="s">
        <v>397</v>
      </c>
    </row>
    <row r="260" spans="1:6" x14ac:dyDescent="0.25">
      <c r="A260" s="1" t="s">
        <v>265</v>
      </c>
      <c r="B260" s="5">
        <f t="shared" si="12"/>
        <v>2097.7011494252874</v>
      </c>
      <c r="C260" s="3">
        <f t="shared" si="13"/>
        <v>678.25670498085651</v>
      </c>
      <c r="D260" s="3">
        <f t="shared" si="14"/>
        <v>2775.9578544061442</v>
      </c>
      <c r="E260" s="3">
        <f t="shared" si="15"/>
        <v>20.137931034483163</v>
      </c>
      <c r="F260" s="22" t="s">
        <v>397</v>
      </c>
    </row>
    <row r="261" spans="1:6" x14ac:dyDescent="0.25">
      <c r="A261" s="1" t="s">
        <v>266</v>
      </c>
      <c r="B261" s="5">
        <f t="shared" si="12"/>
        <v>2097.7011494252874</v>
      </c>
      <c r="C261" s="3">
        <f t="shared" si="13"/>
        <v>671.2643678161055</v>
      </c>
      <c r="D261" s="3">
        <f t="shared" si="14"/>
        <v>2768.9655172413932</v>
      </c>
      <c r="E261" s="3">
        <f t="shared" si="15"/>
        <v>19.928160919540634</v>
      </c>
      <c r="F261" s="22" t="s">
        <v>397</v>
      </c>
    </row>
    <row r="262" spans="1:6" x14ac:dyDescent="0.25">
      <c r="A262" s="1" t="s">
        <v>267</v>
      </c>
      <c r="B262" s="5">
        <f t="shared" si="12"/>
        <v>2097.7011494252874</v>
      </c>
      <c r="C262" s="3">
        <f t="shared" si="13"/>
        <v>664.2720306513545</v>
      </c>
      <c r="D262" s="3">
        <f t="shared" si="14"/>
        <v>2761.9731800766422</v>
      </c>
      <c r="E262" s="3">
        <f t="shared" si="15"/>
        <v>19.718390804598105</v>
      </c>
      <c r="F262" s="22" t="s">
        <v>397</v>
      </c>
    </row>
    <row r="263" spans="1:6" x14ac:dyDescent="0.25">
      <c r="A263" s="1" t="s">
        <v>268</v>
      </c>
      <c r="B263" s="5">
        <f t="shared" si="12"/>
        <v>2097.7011494252874</v>
      </c>
      <c r="C263" s="3">
        <f t="shared" si="13"/>
        <v>657.27969348660349</v>
      </c>
      <c r="D263" s="3">
        <f t="shared" si="14"/>
        <v>2754.9808429118912</v>
      </c>
      <c r="E263" s="3">
        <f t="shared" si="15"/>
        <v>19.508620689655576</v>
      </c>
      <c r="F263" s="22" t="s">
        <v>397</v>
      </c>
    </row>
    <row r="264" spans="1:6" x14ac:dyDescent="0.25">
      <c r="A264" s="1" t="s">
        <v>269</v>
      </c>
      <c r="B264" s="5">
        <f t="shared" si="12"/>
        <v>2097.7011494252874</v>
      </c>
      <c r="C264" s="3">
        <f t="shared" si="13"/>
        <v>650.2873563218526</v>
      </c>
      <c r="D264" s="3">
        <f t="shared" si="14"/>
        <v>2747.9885057471402</v>
      </c>
      <c r="E264" s="3">
        <f t="shared" si="15"/>
        <v>19.298850574713047</v>
      </c>
      <c r="F264" s="22" t="s">
        <v>397</v>
      </c>
    </row>
    <row r="265" spans="1:6" x14ac:dyDescent="0.25">
      <c r="A265" s="1" t="s">
        <v>270</v>
      </c>
      <c r="B265" s="5">
        <f t="shared" si="12"/>
        <v>2097.7011494252874</v>
      </c>
      <c r="C265" s="3">
        <f t="shared" si="13"/>
        <v>643.29501915710159</v>
      </c>
      <c r="D265" s="3">
        <f t="shared" si="14"/>
        <v>2740.9961685823891</v>
      </c>
      <c r="E265" s="3">
        <f t="shared" si="15"/>
        <v>19.089080459770518</v>
      </c>
      <c r="F265" s="22" t="s">
        <v>397</v>
      </c>
    </row>
    <row r="266" spans="1:6" x14ac:dyDescent="0.25">
      <c r="A266" s="1" t="s">
        <v>271</v>
      </c>
      <c r="B266" s="5">
        <f t="shared" si="12"/>
        <v>2097.7011494252874</v>
      </c>
      <c r="C266" s="3">
        <f t="shared" si="13"/>
        <v>636.30268199235059</v>
      </c>
      <c r="D266" s="3">
        <f t="shared" si="14"/>
        <v>2734.0038314176381</v>
      </c>
      <c r="E266" s="3">
        <f t="shared" si="15"/>
        <v>18.879310344827989</v>
      </c>
      <c r="F266" s="22" t="s">
        <v>397</v>
      </c>
    </row>
    <row r="267" spans="1:6" x14ac:dyDescent="0.25">
      <c r="A267" s="1" t="s">
        <v>272</v>
      </c>
      <c r="B267" s="5">
        <f t="shared" si="12"/>
        <v>2097.7011494252874</v>
      </c>
      <c r="C267" s="3">
        <f t="shared" si="13"/>
        <v>629.31034482759969</v>
      </c>
      <c r="D267" s="3">
        <f t="shared" si="14"/>
        <v>2727.0114942528871</v>
      </c>
      <c r="E267" s="3">
        <f t="shared" si="15"/>
        <v>18.66954022988546</v>
      </c>
      <c r="F267" s="22" t="s">
        <v>397</v>
      </c>
    </row>
    <row r="268" spans="1:6" x14ac:dyDescent="0.25">
      <c r="A268" s="1" t="s">
        <v>273</v>
      </c>
      <c r="B268" s="5">
        <f t="shared" ref="B268:B331" si="16">IF(E267&lt;0.0001,0,$D$3*10000/$D$4/12)</f>
        <v>2097.7011494252874</v>
      </c>
      <c r="C268" s="3">
        <f t="shared" ref="C268:C331" si="17">E267*10000*($D$5/12)</f>
        <v>622.31800766284869</v>
      </c>
      <c r="D268" s="3">
        <f t="shared" ref="D268:D331" si="18">B268+C268</f>
        <v>2720.0191570881361</v>
      </c>
      <c r="E268" s="3">
        <f t="shared" ref="E268:E331" si="19">(E267*10000-B268)/10000</f>
        <v>18.459770114942931</v>
      </c>
      <c r="F268" s="22" t="s">
        <v>397</v>
      </c>
    </row>
    <row r="269" spans="1:6" x14ac:dyDescent="0.25">
      <c r="A269" s="1" t="s">
        <v>274</v>
      </c>
      <c r="B269" s="5">
        <f t="shared" si="16"/>
        <v>2097.7011494252874</v>
      </c>
      <c r="C269" s="3">
        <f t="shared" si="17"/>
        <v>615.32567049809779</v>
      </c>
      <c r="D269" s="3">
        <f t="shared" si="18"/>
        <v>2713.0268199233851</v>
      </c>
      <c r="E269" s="3">
        <f t="shared" si="19"/>
        <v>18.250000000000401</v>
      </c>
      <c r="F269" s="22" t="s">
        <v>397</v>
      </c>
    </row>
    <row r="270" spans="1:6" x14ac:dyDescent="0.25">
      <c r="A270" s="1" t="s">
        <v>275</v>
      </c>
      <c r="B270" s="5">
        <f t="shared" si="16"/>
        <v>2097.7011494252874</v>
      </c>
      <c r="C270" s="3">
        <f t="shared" si="17"/>
        <v>608.33333333334679</v>
      </c>
      <c r="D270" s="3">
        <f t="shared" si="18"/>
        <v>2706.0344827586341</v>
      </c>
      <c r="E270" s="3">
        <f t="shared" si="19"/>
        <v>18.040229885057872</v>
      </c>
      <c r="F270" s="22" t="s">
        <v>397</v>
      </c>
    </row>
    <row r="271" spans="1:6" x14ac:dyDescent="0.25">
      <c r="A271" s="1" t="s">
        <v>276</v>
      </c>
      <c r="B271" s="5">
        <f t="shared" si="16"/>
        <v>2097.7011494252874</v>
      </c>
      <c r="C271" s="3">
        <f t="shared" si="17"/>
        <v>601.34099616859578</v>
      </c>
      <c r="D271" s="3">
        <f t="shared" si="18"/>
        <v>2699.0421455938831</v>
      </c>
      <c r="E271" s="3">
        <f t="shared" si="19"/>
        <v>17.830459770115343</v>
      </c>
      <c r="F271" s="22" t="s">
        <v>397</v>
      </c>
    </row>
    <row r="272" spans="1:6" x14ac:dyDescent="0.25">
      <c r="A272" s="1" t="s">
        <v>277</v>
      </c>
      <c r="B272" s="5">
        <f t="shared" si="16"/>
        <v>2097.7011494252874</v>
      </c>
      <c r="C272" s="3">
        <f t="shared" si="17"/>
        <v>594.34865900384477</v>
      </c>
      <c r="D272" s="3">
        <f t="shared" si="18"/>
        <v>2692.0498084291321</v>
      </c>
      <c r="E272" s="3">
        <f t="shared" si="19"/>
        <v>17.620689655172814</v>
      </c>
      <c r="F272" s="22" t="s">
        <v>397</v>
      </c>
    </row>
    <row r="273" spans="1:6" x14ac:dyDescent="0.25">
      <c r="A273" s="1" t="s">
        <v>278</v>
      </c>
      <c r="B273" s="5">
        <f t="shared" si="16"/>
        <v>2097.7011494252874</v>
      </c>
      <c r="C273" s="3">
        <f t="shared" si="17"/>
        <v>587.35632183909377</v>
      </c>
      <c r="D273" s="3">
        <f t="shared" si="18"/>
        <v>2685.0574712643811</v>
      </c>
      <c r="E273" s="3">
        <f t="shared" si="19"/>
        <v>17.410919540230285</v>
      </c>
      <c r="F273" s="22" t="s">
        <v>397</v>
      </c>
    </row>
    <row r="274" spans="1:6" x14ac:dyDescent="0.25">
      <c r="A274" s="1" t="s">
        <v>279</v>
      </c>
      <c r="B274" s="5">
        <f t="shared" si="16"/>
        <v>2097.7011494252874</v>
      </c>
      <c r="C274" s="3">
        <f t="shared" si="17"/>
        <v>580.36398467434287</v>
      </c>
      <c r="D274" s="3">
        <f t="shared" si="18"/>
        <v>2678.0651340996301</v>
      </c>
      <c r="E274" s="3">
        <f t="shared" si="19"/>
        <v>17.201149425287756</v>
      </c>
      <c r="F274" s="22" t="s">
        <v>397</v>
      </c>
    </row>
    <row r="275" spans="1:6" x14ac:dyDescent="0.25">
      <c r="A275" s="1" t="s">
        <v>280</v>
      </c>
      <c r="B275" s="5">
        <f t="shared" si="16"/>
        <v>2097.7011494252874</v>
      </c>
      <c r="C275" s="3">
        <f t="shared" si="17"/>
        <v>573.37164750959198</v>
      </c>
      <c r="D275" s="3">
        <f t="shared" si="18"/>
        <v>2671.0727969348795</v>
      </c>
      <c r="E275" s="3">
        <f t="shared" si="19"/>
        <v>16.991379310345227</v>
      </c>
      <c r="F275" s="22" t="s">
        <v>397</v>
      </c>
    </row>
    <row r="276" spans="1:6" x14ac:dyDescent="0.25">
      <c r="A276" s="1" t="s">
        <v>281</v>
      </c>
      <c r="B276" s="5">
        <f t="shared" si="16"/>
        <v>2097.7011494252874</v>
      </c>
      <c r="C276" s="3">
        <f t="shared" si="17"/>
        <v>566.37931034484097</v>
      </c>
      <c r="D276" s="3">
        <f t="shared" si="18"/>
        <v>2664.0804597701285</v>
      </c>
      <c r="E276" s="3">
        <f t="shared" si="19"/>
        <v>16.781609195402698</v>
      </c>
      <c r="F276" s="22" t="s">
        <v>397</v>
      </c>
    </row>
    <row r="277" spans="1:6" x14ac:dyDescent="0.25">
      <c r="A277" s="1" t="s">
        <v>282</v>
      </c>
      <c r="B277" s="5">
        <f t="shared" si="16"/>
        <v>2097.7011494252874</v>
      </c>
      <c r="C277" s="3">
        <f t="shared" si="17"/>
        <v>559.38697318008997</v>
      </c>
      <c r="D277" s="3">
        <f t="shared" si="18"/>
        <v>2657.0881226053775</v>
      </c>
      <c r="E277" s="3">
        <f t="shared" si="19"/>
        <v>16.571839080460169</v>
      </c>
      <c r="F277" s="22" t="s">
        <v>397</v>
      </c>
    </row>
    <row r="278" spans="1:6" x14ac:dyDescent="0.25">
      <c r="A278" s="1" t="s">
        <v>283</v>
      </c>
      <c r="B278" s="5">
        <f t="shared" si="16"/>
        <v>2097.7011494252874</v>
      </c>
      <c r="C278" s="3">
        <f t="shared" si="17"/>
        <v>552.39463601533896</v>
      </c>
      <c r="D278" s="3">
        <f t="shared" si="18"/>
        <v>2650.0957854406265</v>
      </c>
      <c r="E278" s="3">
        <f t="shared" si="19"/>
        <v>16.36206896551764</v>
      </c>
      <c r="F278" s="22" t="s">
        <v>397</v>
      </c>
    </row>
    <row r="279" spans="1:6" x14ac:dyDescent="0.25">
      <c r="A279" s="1" t="s">
        <v>284</v>
      </c>
      <c r="B279" s="5">
        <f t="shared" si="16"/>
        <v>2097.7011494252874</v>
      </c>
      <c r="C279" s="3">
        <f t="shared" si="17"/>
        <v>545.40229885058807</v>
      </c>
      <c r="D279" s="3">
        <f t="shared" si="18"/>
        <v>2643.1034482758755</v>
      </c>
      <c r="E279" s="3">
        <f t="shared" si="19"/>
        <v>16.152298850575111</v>
      </c>
      <c r="F279" s="22" t="s">
        <v>397</v>
      </c>
    </row>
    <row r="280" spans="1:6" x14ac:dyDescent="0.25">
      <c r="A280" s="1" t="s">
        <v>285</v>
      </c>
      <c r="B280" s="5">
        <f t="shared" si="16"/>
        <v>2097.7011494252874</v>
      </c>
      <c r="C280" s="3">
        <f t="shared" si="17"/>
        <v>538.40996168583706</v>
      </c>
      <c r="D280" s="3">
        <f t="shared" si="18"/>
        <v>2636.1111111111245</v>
      </c>
      <c r="E280" s="3">
        <f t="shared" si="19"/>
        <v>15.94252873563258</v>
      </c>
      <c r="F280" s="22" t="s">
        <v>397</v>
      </c>
    </row>
    <row r="281" spans="1:6" x14ac:dyDescent="0.25">
      <c r="A281" s="1" t="s">
        <v>286</v>
      </c>
      <c r="B281" s="5">
        <f t="shared" si="16"/>
        <v>2097.7011494252874</v>
      </c>
      <c r="C281" s="3">
        <f t="shared" si="17"/>
        <v>531.41762452108605</v>
      </c>
      <c r="D281" s="3">
        <f t="shared" si="18"/>
        <v>2629.1187739463735</v>
      </c>
      <c r="E281" s="3">
        <f t="shared" si="19"/>
        <v>15.732758620690051</v>
      </c>
      <c r="F281" s="22" t="s">
        <v>397</v>
      </c>
    </row>
    <row r="282" spans="1:6" x14ac:dyDescent="0.25">
      <c r="A282" s="1" t="s">
        <v>287</v>
      </c>
      <c r="B282" s="5">
        <f t="shared" si="16"/>
        <v>2097.7011494252874</v>
      </c>
      <c r="C282" s="3">
        <f t="shared" si="17"/>
        <v>524.42528735633505</v>
      </c>
      <c r="D282" s="3">
        <f t="shared" si="18"/>
        <v>2622.1264367816225</v>
      </c>
      <c r="E282" s="3">
        <f t="shared" si="19"/>
        <v>15.522988505747522</v>
      </c>
      <c r="F282" s="22" t="s">
        <v>397</v>
      </c>
    </row>
    <row r="283" spans="1:6" x14ac:dyDescent="0.25">
      <c r="A283" s="1" t="s">
        <v>288</v>
      </c>
      <c r="B283" s="5">
        <f t="shared" si="16"/>
        <v>2097.7011494252874</v>
      </c>
      <c r="C283" s="3">
        <f t="shared" si="17"/>
        <v>517.43295019158404</v>
      </c>
      <c r="D283" s="3">
        <f t="shared" si="18"/>
        <v>2615.1340996168715</v>
      </c>
      <c r="E283" s="3">
        <f t="shared" si="19"/>
        <v>15.313218390804993</v>
      </c>
      <c r="F283" s="22" t="s">
        <v>397</v>
      </c>
    </row>
    <row r="284" spans="1:6" x14ac:dyDescent="0.25">
      <c r="A284" s="1" t="s">
        <v>289</v>
      </c>
      <c r="B284" s="5">
        <f t="shared" si="16"/>
        <v>2097.7011494252874</v>
      </c>
      <c r="C284" s="3">
        <f t="shared" si="17"/>
        <v>510.44061302683309</v>
      </c>
      <c r="D284" s="3">
        <f t="shared" si="18"/>
        <v>2608.1417624521205</v>
      </c>
      <c r="E284" s="3">
        <f t="shared" si="19"/>
        <v>15.103448275862462</v>
      </c>
      <c r="F284" s="22" t="s">
        <v>397</v>
      </c>
    </row>
    <row r="285" spans="1:6" x14ac:dyDescent="0.25">
      <c r="A285" s="1" t="s">
        <v>290</v>
      </c>
      <c r="B285" s="5">
        <f t="shared" si="16"/>
        <v>2097.7011494252874</v>
      </c>
      <c r="C285" s="3">
        <f t="shared" si="17"/>
        <v>503.44827586208214</v>
      </c>
      <c r="D285" s="3">
        <f t="shared" si="18"/>
        <v>2601.1494252873695</v>
      </c>
      <c r="E285" s="3">
        <f t="shared" si="19"/>
        <v>14.893678160919933</v>
      </c>
      <c r="F285" s="22" t="s">
        <v>397</v>
      </c>
    </row>
    <row r="286" spans="1:6" x14ac:dyDescent="0.25">
      <c r="A286" s="1" t="s">
        <v>291</v>
      </c>
      <c r="B286" s="5">
        <f t="shared" si="16"/>
        <v>2097.7011494252874</v>
      </c>
      <c r="C286" s="3">
        <f t="shared" si="17"/>
        <v>496.45593869733113</v>
      </c>
      <c r="D286" s="3">
        <f t="shared" si="18"/>
        <v>2594.1570881226185</v>
      </c>
      <c r="E286" s="3">
        <f t="shared" si="19"/>
        <v>14.683908045977404</v>
      </c>
      <c r="F286" s="22" t="s">
        <v>397</v>
      </c>
    </row>
    <row r="287" spans="1:6" x14ac:dyDescent="0.25">
      <c r="A287" s="1" t="s">
        <v>292</v>
      </c>
      <c r="B287" s="5">
        <f t="shared" si="16"/>
        <v>2097.7011494252874</v>
      </c>
      <c r="C287" s="3">
        <f t="shared" si="17"/>
        <v>489.46360153258013</v>
      </c>
      <c r="D287" s="3">
        <f t="shared" si="18"/>
        <v>2587.1647509578675</v>
      </c>
      <c r="E287" s="3">
        <f t="shared" si="19"/>
        <v>14.474137931034875</v>
      </c>
      <c r="F287" s="22" t="s">
        <v>397</v>
      </c>
    </row>
    <row r="288" spans="1:6" x14ac:dyDescent="0.25">
      <c r="A288" s="1" t="s">
        <v>293</v>
      </c>
      <c r="B288" s="5">
        <f t="shared" si="16"/>
        <v>2097.7011494252874</v>
      </c>
      <c r="C288" s="3">
        <f t="shared" si="17"/>
        <v>482.47126436782918</v>
      </c>
      <c r="D288" s="3">
        <f t="shared" si="18"/>
        <v>2580.1724137931164</v>
      </c>
      <c r="E288" s="3">
        <f t="shared" si="19"/>
        <v>14.264367816092344</v>
      </c>
      <c r="F288" s="22" t="s">
        <v>397</v>
      </c>
    </row>
    <row r="289" spans="1:6" x14ac:dyDescent="0.25">
      <c r="A289" s="1" t="s">
        <v>294</v>
      </c>
      <c r="B289" s="5">
        <f t="shared" si="16"/>
        <v>2097.7011494252874</v>
      </c>
      <c r="C289" s="3">
        <f t="shared" si="17"/>
        <v>475.47892720307817</v>
      </c>
      <c r="D289" s="3">
        <f t="shared" si="18"/>
        <v>2573.1800766283654</v>
      </c>
      <c r="E289" s="3">
        <f t="shared" si="19"/>
        <v>14.054597701149815</v>
      </c>
      <c r="F289" s="22" t="s">
        <v>397</v>
      </c>
    </row>
    <row r="290" spans="1:6" x14ac:dyDescent="0.25">
      <c r="A290" s="1" t="s">
        <v>295</v>
      </c>
      <c r="B290" s="5">
        <f t="shared" si="16"/>
        <v>2097.7011494252874</v>
      </c>
      <c r="C290" s="3">
        <f t="shared" si="17"/>
        <v>468.48659003832722</v>
      </c>
      <c r="D290" s="3">
        <f t="shared" si="18"/>
        <v>2566.1877394636149</v>
      </c>
      <c r="E290" s="3">
        <f t="shared" si="19"/>
        <v>13.844827586207286</v>
      </c>
      <c r="F290" s="22" t="s">
        <v>397</v>
      </c>
    </row>
    <row r="291" spans="1:6" x14ac:dyDescent="0.25">
      <c r="A291" s="1" t="s">
        <v>296</v>
      </c>
      <c r="B291" s="5">
        <f t="shared" si="16"/>
        <v>2097.7011494252874</v>
      </c>
      <c r="C291" s="3">
        <f t="shared" si="17"/>
        <v>461.49425287357622</v>
      </c>
      <c r="D291" s="3">
        <f t="shared" si="18"/>
        <v>2559.1954022988639</v>
      </c>
      <c r="E291" s="3">
        <f t="shared" si="19"/>
        <v>13.635057471264757</v>
      </c>
      <c r="F291" s="22" t="s">
        <v>397</v>
      </c>
    </row>
    <row r="292" spans="1:6" x14ac:dyDescent="0.25">
      <c r="A292" s="1" t="s">
        <v>297</v>
      </c>
      <c r="B292" s="5">
        <f t="shared" si="16"/>
        <v>2097.7011494252874</v>
      </c>
      <c r="C292" s="3">
        <f t="shared" si="17"/>
        <v>454.50191570882521</v>
      </c>
      <c r="D292" s="3">
        <f t="shared" si="18"/>
        <v>2552.2030651341129</v>
      </c>
      <c r="E292" s="3">
        <f t="shared" si="19"/>
        <v>13.425287356322226</v>
      </c>
      <c r="F292" s="22" t="s">
        <v>397</v>
      </c>
    </row>
    <row r="293" spans="1:6" x14ac:dyDescent="0.25">
      <c r="A293" s="1" t="s">
        <v>298</v>
      </c>
      <c r="B293" s="5">
        <f t="shared" si="16"/>
        <v>2097.7011494252874</v>
      </c>
      <c r="C293" s="3">
        <f t="shared" si="17"/>
        <v>447.50957854407426</v>
      </c>
      <c r="D293" s="3">
        <f t="shared" si="18"/>
        <v>2545.2107279693619</v>
      </c>
      <c r="E293" s="3">
        <f t="shared" si="19"/>
        <v>13.215517241379697</v>
      </c>
      <c r="F293" s="22" t="s">
        <v>397</v>
      </c>
    </row>
    <row r="294" spans="1:6" x14ac:dyDescent="0.25">
      <c r="A294" s="1" t="s">
        <v>299</v>
      </c>
      <c r="B294" s="5">
        <f t="shared" si="16"/>
        <v>2097.7011494252874</v>
      </c>
      <c r="C294" s="3">
        <f t="shared" si="17"/>
        <v>440.51724137932325</v>
      </c>
      <c r="D294" s="3">
        <f t="shared" si="18"/>
        <v>2538.2183908046109</v>
      </c>
      <c r="E294" s="3">
        <f t="shared" si="19"/>
        <v>13.005747126437168</v>
      </c>
      <c r="F294" s="22" t="s">
        <v>397</v>
      </c>
    </row>
    <row r="295" spans="1:6" x14ac:dyDescent="0.25">
      <c r="A295" s="1" t="s">
        <v>300</v>
      </c>
      <c r="B295" s="5">
        <f t="shared" si="16"/>
        <v>2097.7011494252874</v>
      </c>
      <c r="C295" s="3">
        <f t="shared" si="17"/>
        <v>433.5249042145723</v>
      </c>
      <c r="D295" s="3">
        <f t="shared" si="18"/>
        <v>2531.2260536398599</v>
      </c>
      <c r="E295" s="3">
        <f t="shared" si="19"/>
        <v>12.795977011494639</v>
      </c>
      <c r="F295" s="22" t="s">
        <v>397</v>
      </c>
    </row>
    <row r="296" spans="1:6" x14ac:dyDescent="0.25">
      <c r="A296" s="1" t="s">
        <v>301</v>
      </c>
      <c r="B296" s="5">
        <f t="shared" si="16"/>
        <v>2097.7011494252874</v>
      </c>
      <c r="C296" s="3">
        <f t="shared" si="17"/>
        <v>426.5325670498213</v>
      </c>
      <c r="D296" s="3">
        <f t="shared" si="18"/>
        <v>2524.2337164751088</v>
      </c>
      <c r="E296" s="3">
        <f t="shared" si="19"/>
        <v>12.58620689655211</v>
      </c>
      <c r="F296" s="22" t="s">
        <v>397</v>
      </c>
    </row>
    <row r="297" spans="1:6" x14ac:dyDescent="0.25">
      <c r="A297" s="1" t="s">
        <v>302</v>
      </c>
      <c r="B297" s="5">
        <f t="shared" si="16"/>
        <v>2097.7011494252874</v>
      </c>
      <c r="C297" s="3">
        <f t="shared" si="17"/>
        <v>419.54022988507035</v>
      </c>
      <c r="D297" s="3">
        <f t="shared" si="18"/>
        <v>2517.2413793103578</v>
      </c>
      <c r="E297" s="3">
        <f t="shared" si="19"/>
        <v>12.376436781609582</v>
      </c>
      <c r="F297" s="22" t="s">
        <v>397</v>
      </c>
    </row>
    <row r="298" spans="1:6" x14ac:dyDescent="0.25">
      <c r="A298" s="1" t="s">
        <v>303</v>
      </c>
      <c r="B298" s="5">
        <f t="shared" si="16"/>
        <v>2097.7011494252874</v>
      </c>
      <c r="C298" s="3">
        <f t="shared" si="17"/>
        <v>412.54789272031945</v>
      </c>
      <c r="D298" s="3">
        <f t="shared" si="18"/>
        <v>2510.2490421456068</v>
      </c>
      <c r="E298" s="3">
        <f t="shared" si="19"/>
        <v>12.166666666667053</v>
      </c>
      <c r="F298" s="22" t="s">
        <v>397</v>
      </c>
    </row>
    <row r="299" spans="1:6" x14ac:dyDescent="0.25">
      <c r="A299" s="1" t="s">
        <v>304</v>
      </c>
      <c r="B299" s="5">
        <f t="shared" si="16"/>
        <v>2097.7011494252874</v>
      </c>
      <c r="C299" s="3">
        <f t="shared" si="17"/>
        <v>405.55555555556845</v>
      </c>
      <c r="D299" s="3">
        <f t="shared" si="18"/>
        <v>2503.2567049808558</v>
      </c>
      <c r="E299" s="3">
        <f t="shared" si="19"/>
        <v>11.956896551724522</v>
      </c>
      <c r="F299" s="22" t="s">
        <v>397</v>
      </c>
    </row>
    <row r="300" spans="1:6" x14ac:dyDescent="0.25">
      <c r="A300" s="1" t="s">
        <v>305</v>
      </c>
      <c r="B300" s="5">
        <f t="shared" si="16"/>
        <v>2097.7011494252874</v>
      </c>
      <c r="C300" s="3">
        <f t="shared" si="17"/>
        <v>398.56321839081744</v>
      </c>
      <c r="D300" s="3">
        <f t="shared" si="18"/>
        <v>2496.2643678161048</v>
      </c>
      <c r="E300" s="3">
        <f t="shared" si="19"/>
        <v>11.747126436781993</v>
      </c>
      <c r="F300" s="22" t="s">
        <v>397</v>
      </c>
    </row>
    <row r="301" spans="1:6" x14ac:dyDescent="0.25">
      <c r="A301" s="1" t="s">
        <v>306</v>
      </c>
      <c r="B301" s="5">
        <f t="shared" si="16"/>
        <v>2097.7011494252874</v>
      </c>
      <c r="C301" s="3">
        <f t="shared" si="17"/>
        <v>391.57088122606649</v>
      </c>
      <c r="D301" s="3">
        <f t="shared" si="18"/>
        <v>2489.2720306513538</v>
      </c>
      <c r="E301" s="3">
        <f t="shared" si="19"/>
        <v>11.537356321839464</v>
      </c>
      <c r="F301" s="22" t="s">
        <v>397</v>
      </c>
    </row>
    <row r="302" spans="1:6" x14ac:dyDescent="0.25">
      <c r="A302" s="1" t="s">
        <v>307</v>
      </c>
      <c r="B302" s="5">
        <f t="shared" si="16"/>
        <v>2097.7011494252874</v>
      </c>
      <c r="C302" s="3">
        <f t="shared" si="17"/>
        <v>384.57854406131548</v>
      </c>
      <c r="D302" s="3">
        <f t="shared" si="18"/>
        <v>2482.2796934866028</v>
      </c>
      <c r="E302" s="3">
        <f t="shared" si="19"/>
        <v>11.327586206896935</v>
      </c>
      <c r="F302" s="22" t="s">
        <v>397</v>
      </c>
    </row>
    <row r="303" spans="1:6" x14ac:dyDescent="0.25">
      <c r="A303" s="1" t="s">
        <v>308</v>
      </c>
      <c r="B303" s="5">
        <f t="shared" si="16"/>
        <v>2097.7011494252874</v>
      </c>
      <c r="C303" s="3">
        <f t="shared" si="17"/>
        <v>377.58620689656453</v>
      </c>
      <c r="D303" s="3">
        <f t="shared" si="18"/>
        <v>2475.2873563218518</v>
      </c>
      <c r="E303" s="3">
        <f t="shared" si="19"/>
        <v>11.117816091954406</v>
      </c>
      <c r="F303" s="22" t="s">
        <v>397</v>
      </c>
    </row>
    <row r="304" spans="1:6" x14ac:dyDescent="0.25">
      <c r="A304" s="1" t="s">
        <v>309</v>
      </c>
      <c r="B304" s="5">
        <f t="shared" si="16"/>
        <v>2097.7011494252874</v>
      </c>
      <c r="C304" s="3">
        <f t="shared" si="17"/>
        <v>370.59386973181358</v>
      </c>
      <c r="D304" s="3">
        <f t="shared" si="18"/>
        <v>2468.2950191571008</v>
      </c>
      <c r="E304" s="3">
        <f t="shared" si="19"/>
        <v>10.908045977011879</v>
      </c>
      <c r="F304" s="22" t="s">
        <v>397</v>
      </c>
    </row>
    <row r="305" spans="1:6" x14ac:dyDescent="0.25">
      <c r="A305" s="1" t="s">
        <v>310</v>
      </c>
      <c r="B305" s="5">
        <f t="shared" si="16"/>
        <v>2097.7011494252874</v>
      </c>
      <c r="C305" s="3">
        <f t="shared" si="17"/>
        <v>363.60153256706263</v>
      </c>
      <c r="D305" s="3">
        <f t="shared" si="18"/>
        <v>2461.3026819923502</v>
      </c>
      <c r="E305" s="3">
        <f t="shared" si="19"/>
        <v>10.69827586206935</v>
      </c>
      <c r="F305" s="22" t="s">
        <v>397</v>
      </c>
    </row>
    <row r="306" spans="1:6" x14ac:dyDescent="0.25">
      <c r="A306" s="1" t="s">
        <v>311</v>
      </c>
      <c r="B306" s="5">
        <f t="shared" si="16"/>
        <v>2097.7011494252874</v>
      </c>
      <c r="C306" s="3">
        <f t="shared" si="17"/>
        <v>356.60919540231168</v>
      </c>
      <c r="D306" s="3">
        <f t="shared" si="18"/>
        <v>2454.3103448275992</v>
      </c>
      <c r="E306" s="3">
        <f t="shared" si="19"/>
        <v>10.488505747126819</v>
      </c>
      <c r="F306" s="22" t="s">
        <v>397</v>
      </c>
    </row>
    <row r="307" spans="1:6" x14ac:dyDescent="0.25">
      <c r="A307" s="1" t="s">
        <v>312</v>
      </c>
      <c r="B307" s="5">
        <f t="shared" si="16"/>
        <v>2097.7011494252874</v>
      </c>
      <c r="C307" s="3">
        <f t="shared" si="17"/>
        <v>349.61685823756062</v>
      </c>
      <c r="D307" s="3">
        <f t="shared" si="18"/>
        <v>2447.3180076628482</v>
      </c>
      <c r="E307" s="3">
        <f t="shared" si="19"/>
        <v>10.27873563218429</v>
      </c>
      <c r="F307" s="22" t="s">
        <v>397</v>
      </c>
    </row>
    <row r="308" spans="1:6" x14ac:dyDescent="0.25">
      <c r="A308" s="1" t="s">
        <v>313</v>
      </c>
      <c r="B308" s="5">
        <f t="shared" si="16"/>
        <v>2097.7011494252874</v>
      </c>
      <c r="C308" s="3">
        <f t="shared" si="17"/>
        <v>342.62452107280973</v>
      </c>
      <c r="D308" s="3">
        <f t="shared" si="18"/>
        <v>2440.3256704980972</v>
      </c>
      <c r="E308" s="3">
        <f t="shared" si="19"/>
        <v>10.068965517241761</v>
      </c>
      <c r="F308" s="22" t="s">
        <v>397</v>
      </c>
    </row>
    <row r="309" spans="1:6" x14ac:dyDescent="0.25">
      <c r="A309" s="1" t="s">
        <v>314</v>
      </c>
      <c r="B309" s="5">
        <f t="shared" si="16"/>
        <v>2097.7011494252874</v>
      </c>
      <c r="C309" s="3">
        <f t="shared" si="17"/>
        <v>335.63218390805872</v>
      </c>
      <c r="D309" s="3">
        <f t="shared" si="18"/>
        <v>2433.3333333333462</v>
      </c>
      <c r="E309" s="3">
        <f t="shared" si="19"/>
        <v>9.8591954022992319</v>
      </c>
      <c r="F309" s="22" t="s">
        <v>397</v>
      </c>
    </row>
    <row r="310" spans="1:6" x14ac:dyDescent="0.25">
      <c r="A310" s="1" t="s">
        <v>315</v>
      </c>
      <c r="B310" s="5">
        <f t="shared" si="16"/>
        <v>2097.7011494252874</v>
      </c>
      <c r="C310" s="3">
        <f t="shared" si="17"/>
        <v>328.63984674330771</v>
      </c>
      <c r="D310" s="3">
        <f t="shared" si="18"/>
        <v>2426.3409961685952</v>
      </c>
      <c r="E310" s="3">
        <f t="shared" si="19"/>
        <v>9.6494252873567028</v>
      </c>
      <c r="F310" s="22" t="s">
        <v>397</v>
      </c>
    </row>
    <row r="311" spans="1:6" x14ac:dyDescent="0.25">
      <c r="A311" s="1" t="s">
        <v>316</v>
      </c>
      <c r="B311" s="5">
        <f t="shared" si="16"/>
        <v>2097.7011494252874</v>
      </c>
      <c r="C311" s="3">
        <f t="shared" si="17"/>
        <v>321.64750957855682</v>
      </c>
      <c r="D311" s="3">
        <f t="shared" si="18"/>
        <v>2419.3486590038442</v>
      </c>
      <c r="E311" s="3">
        <f t="shared" si="19"/>
        <v>9.4396551724141755</v>
      </c>
      <c r="F311" s="22" t="s">
        <v>397</v>
      </c>
    </row>
    <row r="312" spans="1:6" x14ac:dyDescent="0.25">
      <c r="A312" s="1" t="s">
        <v>317</v>
      </c>
      <c r="B312" s="5">
        <f t="shared" si="16"/>
        <v>2097.7011494252874</v>
      </c>
      <c r="C312" s="3">
        <f t="shared" si="17"/>
        <v>314.65517241380587</v>
      </c>
      <c r="D312" s="3">
        <f t="shared" si="18"/>
        <v>2412.3563218390932</v>
      </c>
      <c r="E312" s="3">
        <f t="shared" si="19"/>
        <v>9.2298850574716464</v>
      </c>
      <c r="F312" s="22" t="s">
        <v>397</v>
      </c>
    </row>
    <row r="313" spans="1:6" x14ac:dyDescent="0.25">
      <c r="A313" s="1" t="s">
        <v>318</v>
      </c>
      <c r="B313" s="5">
        <f t="shared" si="16"/>
        <v>2097.7011494252874</v>
      </c>
      <c r="C313" s="3">
        <f t="shared" si="17"/>
        <v>307.66283524905487</v>
      </c>
      <c r="D313" s="3">
        <f t="shared" si="18"/>
        <v>2405.3639846743422</v>
      </c>
      <c r="E313" s="3">
        <f t="shared" si="19"/>
        <v>9.0201149425291174</v>
      </c>
      <c r="F313" s="22" t="s">
        <v>397</v>
      </c>
    </row>
    <row r="314" spans="1:6" x14ac:dyDescent="0.25">
      <c r="A314" s="1" t="s">
        <v>319</v>
      </c>
      <c r="B314" s="5">
        <f t="shared" si="16"/>
        <v>2097.7011494252874</v>
      </c>
      <c r="C314" s="3">
        <f t="shared" si="17"/>
        <v>300.67049808430397</v>
      </c>
      <c r="D314" s="3">
        <f t="shared" si="18"/>
        <v>2398.3716475095916</v>
      </c>
      <c r="E314" s="3">
        <f t="shared" si="19"/>
        <v>8.8103448275865901</v>
      </c>
      <c r="F314" s="22" t="s">
        <v>397</v>
      </c>
    </row>
    <row r="315" spans="1:6" x14ac:dyDescent="0.25">
      <c r="A315" s="1" t="s">
        <v>320</v>
      </c>
      <c r="B315" s="5">
        <f t="shared" si="16"/>
        <v>2097.7011494252874</v>
      </c>
      <c r="C315" s="3">
        <f t="shared" si="17"/>
        <v>293.67816091955302</v>
      </c>
      <c r="D315" s="3">
        <f t="shared" si="18"/>
        <v>2391.3793103448406</v>
      </c>
      <c r="E315" s="3">
        <f t="shared" si="19"/>
        <v>8.600574712644061</v>
      </c>
      <c r="F315" s="22" t="s">
        <v>397</v>
      </c>
    </row>
    <row r="316" spans="1:6" x14ac:dyDescent="0.25">
      <c r="A316" s="1" t="s">
        <v>321</v>
      </c>
      <c r="B316" s="5">
        <f t="shared" si="16"/>
        <v>2097.7011494252874</v>
      </c>
      <c r="C316" s="3">
        <f t="shared" si="17"/>
        <v>286.68582375480202</v>
      </c>
      <c r="D316" s="3">
        <f t="shared" si="18"/>
        <v>2384.3869731800896</v>
      </c>
      <c r="E316" s="3">
        <f t="shared" si="19"/>
        <v>8.3908045977015302</v>
      </c>
      <c r="F316" s="22" t="s">
        <v>397</v>
      </c>
    </row>
    <row r="317" spans="1:6" x14ac:dyDescent="0.25">
      <c r="A317" s="1" t="s">
        <v>322</v>
      </c>
      <c r="B317" s="5">
        <f t="shared" si="16"/>
        <v>2097.7011494252874</v>
      </c>
      <c r="C317" s="3">
        <f t="shared" si="17"/>
        <v>279.69348659005101</v>
      </c>
      <c r="D317" s="3">
        <f t="shared" si="18"/>
        <v>2377.3946360153386</v>
      </c>
      <c r="E317" s="3">
        <f t="shared" si="19"/>
        <v>8.1810344827590011</v>
      </c>
      <c r="F317" s="22" t="s">
        <v>397</v>
      </c>
    </row>
    <row r="318" spans="1:6" x14ac:dyDescent="0.25">
      <c r="A318" s="1" t="s">
        <v>323</v>
      </c>
      <c r="B318" s="5">
        <f t="shared" si="16"/>
        <v>2097.7011494252874</v>
      </c>
      <c r="C318" s="3">
        <f t="shared" si="17"/>
        <v>272.70114942530006</v>
      </c>
      <c r="D318" s="3">
        <f t="shared" si="18"/>
        <v>2370.4022988505876</v>
      </c>
      <c r="E318" s="3">
        <f t="shared" si="19"/>
        <v>7.9712643678164721</v>
      </c>
      <c r="F318" s="22" t="s">
        <v>397</v>
      </c>
    </row>
    <row r="319" spans="1:6" x14ac:dyDescent="0.25">
      <c r="A319" s="1" t="s">
        <v>324</v>
      </c>
      <c r="B319" s="5">
        <f t="shared" si="16"/>
        <v>2097.7011494252874</v>
      </c>
      <c r="C319" s="3">
        <f t="shared" si="17"/>
        <v>265.70881226054911</v>
      </c>
      <c r="D319" s="3">
        <f t="shared" si="18"/>
        <v>2363.4099616858366</v>
      </c>
      <c r="E319" s="3">
        <f t="shared" si="19"/>
        <v>7.761494252873943</v>
      </c>
      <c r="F319" s="22" t="s">
        <v>397</v>
      </c>
    </row>
    <row r="320" spans="1:6" x14ac:dyDescent="0.25">
      <c r="A320" s="1" t="s">
        <v>325</v>
      </c>
      <c r="B320" s="5">
        <f t="shared" si="16"/>
        <v>2097.7011494252874</v>
      </c>
      <c r="C320" s="3">
        <f t="shared" si="17"/>
        <v>258.7164750957981</v>
      </c>
      <c r="D320" s="3">
        <f t="shared" si="18"/>
        <v>2356.4176245210856</v>
      </c>
      <c r="E320" s="3">
        <f t="shared" si="19"/>
        <v>7.5517241379314131</v>
      </c>
      <c r="F320" s="22" t="s">
        <v>397</v>
      </c>
    </row>
    <row r="321" spans="1:6" x14ac:dyDescent="0.25">
      <c r="A321" s="1" t="s">
        <v>326</v>
      </c>
      <c r="B321" s="5">
        <f t="shared" si="16"/>
        <v>2097.7011494252874</v>
      </c>
      <c r="C321" s="3">
        <f t="shared" si="17"/>
        <v>251.72413793104712</v>
      </c>
      <c r="D321" s="3">
        <f t="shared" si="18"/>
        <v>2349.4252873563346</v>
      </c>
      <c r="E321" s="3">
        <f t="shared" si="19"/>
        <v>7.341954022988884</v>
      </c>
      <c r="F321" s="22" t="s">
        <v>397</v>
      </c>
    </row>
    <row r="322" spans="1:6" x14ac:dyDescent="0.25">
      <c r="A322" s="1" t="s">
        <v>327</v>
      </c>
      <c r="B322" s="5">
        <f t="shared" si="16"/>
        <v>2097.7011494252874</v>
      </c>
      <c r="C322" s="3">
        <f t="shared" si="17"/>
        <v>244.73180076629615</v>
      </c>
      <c r="D322" s="3">
        <f t="shared" si="18"/>
        <v>2342.4329501915836</v>
      </c>
      <c r="E322" s="3">
        <f t="shared" si="19"/>
        <v>7.132183908046354</v>
      </c>
      <c r="F322" s="22" t="s">
        <v>397</v>
      </c>
    </row>
    <row r="323" spans="1:6" x14ac:dyDescent="0.25">
      <c r="A323" s="1" t="s">
        <v>328</v>
      </c>
      <c r="B323" s="5">
        <f t="shared" si="16"/>
        <v>2097.7011494252874</v>
      </c>
      <c r="C323" s="3">
        <f t="shared" si="17"/>
        <v>237.73946360154517</v>
      </c>
      <c r="D323" s="3">
        <f t="shared" si="18"/>
        <v>2335.4406130268326</v>
      </c>
      <c r="E323" s="3">
        <f t="shared" si="19"/>
        <v>6.922413793103825</v>
      </c>
      <c r="F323" s="22" t="s">
        <v>397</v>
      </c>
    </row>
    <row r="324" spans="1:6" x14ac:dyDescent="0.25">
      <c r="A324" s="1" t="s">
        <v>329</v>
      </c>
      <c r="B324" s="5">
        <f t="shared" si="16"/>
        <v>2097.7011494252874</v>
      </c>
      <c r="C324" s="3">
        <f t="shared" si="17"/>
        <v>230.74712643679416</v>
      </c>
      <c r="D324" s="3">
        <f t="shared" si="18"/>
        <v>2328.4482758620816</v>
      </c>
      <c r="E324" s="3">
        <f t="shared" si="19"/>
        <v>6.712643678161295</v>
      </c>
      <c r="F324" s="22" t="s">
        <v>397</v>
      </c>
    </row>
    <row r="325" spans="1:6" x14ac:dyDescent="0.25">
      <c r="A325" s="1" t="s">
        <v>330</v>
      </c>
      <c r="B325" s="5">
        <f t="shared" si="16"/>
        <v>2097.7011494252874</v>
      </c>
      <c r="C325" s="3">
        <f t="shared" si="17"/>
        <v>223.75478927204318</v>
      </c>
      <c r="D325" s="3">
        <f t="shared" si="18"/>
        <v>2321.4559386973306</v>
      </c>
      <c r="E325" s="3">
        <f t="shared" si="19"/>
        <v>6.5028735632187669</v>
      </c>
      <c r="F325" s="22" t="s">
        <v>397</v>
      </c>
    </row>
    <row r="326" spans="1:6" x14ac:dyDescent="0.25">
      <c r="A326" s="1" t="s">
        <v>331</v>
      </c>
      <c r="B326" s="5">
        <f t="shared" si="16"/>
        <v>2097.7011494252874</v>
      </c>
      <c r="C326" s="3">
        <f t="shared" si="17"/>
        <v>216.76245210729223</v>
      </c>
      <c r="D326" s="3">
        <f t="shared" si="18"/>
        <v>2314.4636015325796</v>
      </c>
      <c r="E326" s="3">
        <f t="shared" si="19"/>
        <v>6.2931034482762378</v>
      </c>
      <c r="F326" s="22" t="s">
        <v>397</v>
      </c>
    </row>
    <row r="327" spans="1:6" x14ac:dyDescent="0.25">
      <c r="A327" s="1" t="s">
        <v>332</v>
      </c>
      <c r="B327" s="5">
        <f t="shared" si="16"/>
        <v>2097.7011494252874</v>
      </c>
      <c r="C327" s="3">
        <f t="shared" si="17"/>
        <v>209.77011494254128</v>
      </c>
      <c r="D327" s="3">
        <f t="shared" si="18"/>
        <v>2307.4712643678286</v>
      </c>
      <c r="E327" s="3">
        <f t="shared" si="19"/>
        <v>6.0833333333337087</v>
      </c>
      <c r="F327" s="22" t="s">
        <v>397</v>
      </c>
    </row>
    <row r="328" spans="1:6" x14ac:dyDescent="0.25">
      <c r="A328" s="1" t="s">
        <v>333</v>
      </c>
      <c r="B328" s="5">
        <f t="shared" si="16"/>
        <v>2097.7011494252874</v>
      </c>
      <c r="C328" s="3">
        <f t="shared" si="17"/>
        <v>202.77777777779031</v>
      </c>
      <c r="D328" s="3">
        <f t="shared" si="18"/>
        <v>2300.4789272030775</v>
      </c>
      <c r="E328" s="3">
        <f t="shared" si="19"/>
        <v>5.8735632183911806</v>
      </c>
      <c r="F328" s="22" t="s">
        <v>397</v>
      </c>
    </row>
    <row r="329" spans="1:6" x14ac:dyDescent="0.25">
      <c r="A329" s="1" t="s">
        <v>334</v>
      </c>
      <c r="B329" s="5">
        <f t="shared" si="16"/>
        <v>2097.7011494252874</v>
      </c>
      <c r="C329" s="3">
        <f t="shared" si="17"/>
        <v>195.78544061303936</v>
      </c>
      <c r="D329" s="3">
        <f t="shared" si="18"/>
        <v>2293.486590038327</v>
      </c>
      <c r="E329" s="3">
        <f t="shared" si="19"/>
        <v>5.6637931034486515</v>
      </c>
      <c r="F329" s="22" t="s">
        <v>397</v>
      </c>
    </row>
    <row r="330" spans="1:6" x14ac:dyDescent="0.25">
      <c r="A330" s="1" t="s">
        <v>335</v>
      </c>
      <c r="B330" s="5">
        <f t="shared" si="16"/>
        <v>2097.7011494252874</v>
      </c>
      <c r="C330" s="3">
        <f t="shared" si="17"/>
        <v>188.79310344828841</v>
      </c>
      <c r="D330" s="3">
        <f t="shared" si="18"/>
        <v>2286.494252873576</v>
      </c>
      <c r="E330" s="3">
        <f t="shared" si="19"/>
        <v>5.4540229885061224</v>
      </c>
      <c r="F330" s="22" t="s">
        <v>397</v>
      </c>
    </row>
    <row r="331" spans="1:6" x14ac:dyDescent="0.25">
      <c r="A331" s="1" t="s">
        <v>336</v>
      </c>
      <c r="B331" s="5">
        <f t="shared" si="16"/>
        <v>2097.7011494252874</v>
      </c>
      <c r="C331" s="3">
        <f t="shared" si="17"/>
        <v>181.80076628353743</v>
      </c>
      <c r="D331" s="3">
        <f t="shared" si="18"/>
        <v>2279.501915708825</v>
      </c>
      <c r="E331" s="3">
        <f t="shared" si="19"/>
        <v>5.2442528735635943</v>
      </c>
      <c r="F331" s="22" t="s">
        <v>397</v>
      </c>
    </row>
    <row r="332" spans="1:6" x14ac:dyDescent="0.25">
      <c r="A332" s="1" t="s">
        <v>337</v>
      </c>
      <c r="B332" s="5">
        <f t="shared" ref="B332:B368" si="20">IF(E331&lt;0.0001,0,$D$3*10000/$D$4/12)</f>
        <v>2097.7011494252874</v>
      </c>
      <c r="C332" s="3">
        <f t="shared" ref="C332:C368" si="21">E331*10000*($D$5/12)</f>
        <v>174.80842911878648</v>
      </c>
      <c r="D332" s="3">
        <f t="shared" ref="D332:D368" si="22">B332+C332</f>
        <v>2272.509578544074</v>
      </c>
      <c r="E332" s="3">
        <f t="shared" ref="E332:E368" si="23">(E331*10000-B332)/10000</f>
        <v>5.0344827586210652</v>
      </c>
      <c r="F332" s="22" t="s">
        <v>397</v>
      </c>
    </row>
    <row r="333" spans="1:6" x14ac:dyDescent="0.25">
      <c r="A333" s="1" t="s">
        <v>338</v>
      </c>
      <c r="B333" s="5">
        <f t="shared" si="20"/>
        <v>2097.7011494252874</v>
      </c>
      <c r="C333" s="3">
        <f t="shared" si="21"/>
        <v>167.81609195403553</v>
      </c>
      <c r="D333" s="3">
        <f t="shared" si="22"/>
        <v>2265.517241379323</v>
      </c>
      <c r="E333" s="3">
        <f t="shared" si="23"/>
        <v>4.8247126436785361</v>
      </c>
      <c r="F333" s="22" t="s">
        <v>397</v>
      </c>
    </row>
    <row r="334" spans="1:6" x14ac:dyDescent="0.25">
      <c r="A334" s="1" t="s">
        <v>339</v>
      </c>
      <c r="B334" s="5">
        <f t="shared" si="20"/>
        <v>2097.7011494252874</v>
      </c>
      <c r="C334" s="3">
        <f t="shared" si="21"/>
        <v>160.82375478928455</v>
      </c>
      <c r="D334" s="3">
        <f t="shared" si="22"/>
        <v>2258.524904214572</v>
      </c>
      <c r="E334" s="3">
        <f t="shared" si="23"/>
        <v>4.6149425287360071</v>
      </c>
      <c r="F334" s="22" t="s">
        <v>397</v>
      </c>
    </row>
    <row r="335" spans="1:6" x14ac:dyDescent="0.25">
      <c r="A335" s="1" t="s">
        <v>340</v>
      </c>
      <c r="B335" s="5">
        <f t="shared" si="20"/>
        <v>2097.7011494252874</v>
      </c>
      <c r="C335" s="3">
        <f t="shared" si="21"/>
        <v>153.83141762453357</v>
      </c>
      <c r="D335" s="3">
        <f t="shared" si="22"/>
        <v>2251.532567049821</v>
      </c>
      <c r="E335" s="3">
        <f t="shared" si="23"/>
        <v>4.405172413793478</v>
      </c>
      <c r="F335" s="22" t="s">
        <v>397</v>
      </c>
    </row>
    <row r="336" spans="1:6" x14ac:dyDescent="0.25">
      <c r="A336" s="1" t="s">
        <v>341</v>
      </c>
      <c r="B336" s="5">
        <f t="shared" si="20"/>
        <v>2097.7011494252874</v>
      </c>
      <c r="C336" s="3">
        <f t="shared" si="21"/>
        <v>146.83908045978262</v>
      </c>
      <c r="D336" s="3">
        <f t="shared" si="22"/>
        <v>2244.5402298850699</v>
      </c>
      <c r="E336" s="3">
        <f t="shared" si="23"/>
        <v>4.1954022988509498</v>
      </c>
      <c r="F336" s="22" t="s">
        <v>397</v>
      </c>
    </row>
    <row r="337" spans="1:6" x14ac:dyDescent="0.25">
      <c r="A337" s="1" t="s">
        <v>342</v>
      </c>
      <c r="B337" s="5">
        <f t="shared" si="20"/>
        <v>2097.7011494252874</v>
      </c>
      <c r="C337" s="3">
        <f t="shared" si="21"/>
        <v>139.84674329503167</v>
      </c>
      <c r="D337" s="3">
        <f t="shared" si="22"/>
        <v>2237.5478927203189</v>
      </c>
      <c r="E337" s="3">
        <f t="shared" si="23"/>
        <v>3.9856321839084208</v>
      </c>
      <c r="F337" s="22" t="s">
        <v>397</v>
      </c>
    </row>
    <row r="338" spans="1:6" x14ac:dyDescent="0.25">
      <c r="A338" s="1" t="s">
        <v>343</v>
      </c>
      <c r="B338" s="5">
        <f t="shared" si="20"/>
        <v>2097.7011494252874</v>
      </c>
      <c r="C338" s="3">
        <f t="shared" si="21"/>
        <v>132.85440613028069</v>
      </c>
      <c r="D338" s="3">
        <f t="shared" si="22"/>
        <v>2230.5555555555679</v>
      </c>
      <c r="E338" s="3">
        <f t="shared" si="23"/>
        <v>3.7758620689658922</v>
      </c>
      <c r="F338" s="22" t="s">
        <v>397</v>
      </c>
    </row>
    <row r="339" spans="1:6" x14ac:dyDescent="0.25">
      <c r="A339" s="1" t="s">
        <v>344</v>
      </c>
      <c r="B339" s="5">
        <f t="shared" si="20"/>
        <v>2097.7011494252874</v>
      </c>
      <c r="C339" s="3">
        <f t="shared" si="21"/>
        <v>125.86206896552974</v>
      </c>
      <c r="D339" s="3">
        <f t="shared" si="22"/>
        <v>2223.5632183908174</v>
      </c>
      <c r="E339" s="3">
        <f t="shared" si="23"/>
        <v>3.5660919540233635</v>
      </c>
      <c r="F339" s="22" t="s">
        <v>397</v>
      </c>
    </row>
    <row r="340" spans="1:6" x14ac:dyDescent="0.25">
      <c r="A340" s="1" t="s">
        <v>345</v>
      </c>
      <c r="B340" s="5">
        <f t="shared" si="20"/>
        <v>2097.7011494252874</v>
      </c>
      <c r="C340" s="3">
        <f t="shared" si="21"/>
        <v>118.86973180077878</v>
      </c>
      <c r="D340" s="3">
        <f t="shared" si="22"/>
        <v>2216.5708812260664</v>
      </c>
      <c r="E340" s="3">
        <f t="shared" si="23"/>
        <v>3.3563218390808345</v>
      </c>
      <c r="F340" s="22" t="s">
        <v>397</v>
      </c>
    </row>
    <row r="341" spans="1:6" x14ac:dyDescent="0.25">
      <c r="A341" s="1" t="s">
        <v>346</v>
      </c>
      <c r="B341" s="5">
        <f t="shared" si="20"/>
        <v>2097.7011494252874</v>
      </c>
      <c r="C341" s="3">
        <f t="shared" si="21"/>
        <v>111.87739463602783</v>
      </c>
      <c r="D341" s="3">
        <f t="shared" si="22"/>
        <v>2209.5785440613154</v>
      </c>
      <c r="E341" s="3">
        <f t="shared" si="23"/>
        <v>3.1465517241383059</v>
      </c>
      <c r="F341" s="22" t="s">
        <v>397</v>
      </c>
    </row>
    <row r="342" spans="1:6" x14ac:dyDescent="0.25">
      <c r="A342" s="1" t="s">
        <v>347</v>
      </c>
      <c r="B342" s="5">
        <f t="shared" si="20"/>
        <v>2097.7011494252874</v>
      </c>
      <c r="C342" s="3">
        <f t="shared" si="21"/>
        <v>104.88505747127687</v>
      </c>
      <c r="D342" s="3">
        <f t="shared" si="22"/>
        <v>2202.5862068965644</v>
      </c>
      <c r="E342" s="3">
        <f t="shared" si="23"/>
        <v>2.9367816091957772</v>
      </c>
      <c r="F342" s="22" t="s">
        <v>397</v>
      </c>
    </row>
    <row r="343" spans="1:6" x14ac:dyDescent="0.25">
      <c r="A343" s="1" t="s">
        <v>348</v>
      </c>
      <c r="B343" s="5">
        <f t="shared" si="20"/>
        <v>2097.7011494252874</v>
      </c>
      <c r="C343" s="3">
        <f t="shared" si="21"/>
        <v>97.892720306525916</v>
      </c>
      <c r="D343" s="3">
        <f t="shared" si="22"/>
        <v>2195.5938697318134</v>
      </c>
      <c r="E343" s="3">
        <f t="shared" si="23"/>
        <v>2.7270114942532482</v>
      </c>
      <c r="F343" s="22" t="s">
        <v>397</v>
      </c>
    </row>
    <row r="344" spans="1:6" x14ac:dyDescent="0.25">
      <c r="A344" s="1" t="s">
        <v>349</v>
      </c>
      <c r="B344" s="5">
        <f t="shared" si="20"/>
        <v>2097.7011494252874</v>
      </c>
      <c r="C344" s="3">
        <f t="shared" si="21"/>
        <v>90.900383141774938</v>
      </c>
      <c r="D344" s="3">
        <f t="shared" si="22"/>
        <v>2188.6015325670623</v>
      </c>
      <c r="E344" s="3">
        <f t="shared" si="23"/>
        <v>2.5172413793107191</v>
      </c>
      <c r="F344" s="22" t="s">
        <v>397</v>
      </c>
    </row>
    <row r="345" spans="1:6" x14ac:dyDescent="0.25">
      <c r="A345" s="1" t="s">
        <v>350</v>
      </c>
      <c r="B345" s="5">
        <f t="shared" si="20"/>
        <v>2097.7011494252874</v>
      </c>
      <c r="C345" s="3">
        <f t="shared" si="21"/>
        <v>83.908045977023974</v>
      </c>
      <c r="D345" s="3">
        <f t="shared" si="22"/>
        <v>2181.6091954023113</v>
      </c>
      <c r="E345" s="3">
        <f t="shared" si="23"/>
        <v>2.3074712643681905</v>
      </c>
      <c r="F345" s="22" t="s">
        <v>397</v>
      </c>
    </row>
    <row r="346" spans="1:6" x14ac:dyDescent="0.25">
      <c r="A346" s="1" t="s">
        <v>351</v>
      </c>
      <c r="B346" s="5">
        <f t="shared" si="20"/>
        <v>2097.7011494252874</v>
      </c>
      <c r="C346" s="3">
        <f t="shared" si="21"/>
        <v>76.915708812273024</v>
      </c>
      <c r="D346" s="3">
        <f t="shared" si="22"/>
        <v>2174.6168582375603</v>
      </c>
      <c r="E346" s="3">
        <f t="shared" si="23"/>
        <v>2.0977011494256619</v>
      </c>
      <c r="F346" s="22" t="s">
        <v>397</v>
      </c>
    </row>
    <row r="347" spans="1:6" x14ac:dyDescent="0.25">
      <c r="A347" s="1" t="s">
        <v>352</v>
      </c>
      <c r="B347" s="5">
        <f t="shared" si="20"/>
        <v>2097.7011494252874</v>
      </c>
      <c r="C347" s="3">
        <f t="shared" si="21"/>
        <v>69.92337164752206</v>
      </c>
      <c r="D347" s="3">
        <f t="shared" si="22"/>
        <v>2167.6245210728093</v>
      </c>
      <c r="E347" s="3">
        <f t="shared" si="23"/>
        <v>1.887931034483133</v>
      </c>
      <c r="F347" s="22" t="s">
        <v>397</v>
      </c>
    </row>
    <row r="348" spans="1:6" x14ac:dyDescent="0.25">
      <c r="A348" s="1" t="s">
        <v>353</v>
      </c>
      <c r="B348" s="5">
        <f t="shared" si="20"/>
        <v>2097.7011494252874</v>
      </c>
      <c r="C348" s="3">
        <f t="shared" si="21"/>
        <v>62.931034482771103</v>
      </c>
      <c r="D348" s="3">
        <f t="shared" si="22"/>
        <v>2160.6321839080583</v>
      </c>
      <c r="E348" s="3">
        <f t="shared" si="23"/>
        <v>1.6781609195406042</v>
      </c>
      <c r="F348" s="22" t="s">
        <v>397</v>
      </c>
    </row>
    <row r="349" spans="1:6" x14ac:dyDescent="0.25">
      <c r="A349" s="1" t="s">
        <v>354</v>
      </c>
      <c r="B349" s="5">
        <f t="shared" si="20"/>
        <v>2097.7011494252874</v>
      </c>
      <c r="C349" s="3">
        <f t="shared" si="21"/>
        <v>55.938697318020147</v>
      </c>
      <c r="D349" s="3">
        <f t="shared" si="22"/>
        <v>2153.6398467433078</v>
      </c>
      <c r="E349" s="3">
        <f t="shared" si="23"/>
        <v>1.4683908045980756</v>
      </c>
      <c r="F349" s="22" t="s">
        <v>397</v>
      </c>
    </row>
    <row r="350" spans="1:6" x14ac:dyDescent="0.25">
      <c r="A350" s="1" t="s">
        <v>355</v>
      </c>
      <c r="B350" s="5">
        <f t="shared" si="20"/>
        <v>2097.7011494252874</v>
      </c>
      <c r="C350" s="3">
        <f t="shared" si="21"/>
        <v>48.94636015326919</v>
      </c>
      <c r="D350" s="3">
        <f t="shared" si="22"/>
        <v>2146.6475095785568</v>
      </c>
      <c r="E350" s="3">
        <f t="shared" si="23"/>
        <v>1.2586206896555467</v>
      </c>
      <c r="F350" s="22" t="s">
        <v>397</v>
      </c>
    </row>
    <row r="351" spans="1:6" x14ac:dyDescent="0.25">
      <c r="A351" s="1" t="s">
        <v>356</v>
      </c>
      <c r="B351" s="5">
        <f t="shared" si="20"/>
        <v>2097.7011494252874</v>
      </c>
      <c r="C351" s="3">
        <f t="shared" si="21"/>
        <v>41.954022988518233</v>
      </c>
      <c r="D351" s="3">
        <f t="shared" si="22"/>
        <v>2139.6551724138058</v>
      </c>
      <c r="E351" s="3">
        <f t="shared" si="23"/>
        <v>1.0488505747130181</v>
      </c>
      <c r="F351" s="22" t="s">
        <v>397</v>
      </c>
    </row>
    <row r="352" spans="1:6" x14ac:dyDescent="0.25">
      <c r="A352" s="1" t="s">
        <v>357</v>
      </c>
      <c r="B352" s="5">
        <f t="shared" si="20"/>
        <v>2097.7011494252874</v>
      </c>
      <c r="C352" s="3">
        <f t="shared" si="21"/>
        <v>34.961685823767269</v>
      </c>
      <c r="D352" s="3">
        <f t="shared" si="22"/>
        <v>2132.6628352490548</v>
      </c>
      <c r="E352" s="3">
        <f t="shared" si="23"/>
        <v>0.83908045977048928</v>
      </c>
      <c r="F352" s="22" t="s">
        <v>397</v>
      </c>
    </row>
    <row r="353" spans="1:6" x14ac:dyDescent="0.25">
      <c r="A353" s="1" t="s">
        <v>358</v>
      </c>
      <c r="B353" s="5">
        <f t="shared" si="20"/>
        <v>2097.7011494252874</v>
      </c>
      <c r="C353" s="3">
        <f t="shared" si="21"/>
        <v>27.969348659016312</v>
      </c>
      <c r="D353" s="3">
        <f t="shared" si="22"/>
        <v>2125.6704980843037</v>
      </c>
      <c r="E353" s="3">
        <f t="shared" si="23"/>
        <v>0.62931034482796055</v>
      </c>
      <c r="F353" s="22" t="s">
        <v>397</v>
      </c>
    </row>
    <row r="354" spans="1:6" x14ac:dyDescent="0.25">
      <c r="A354" s="1" t="s">
        <v>359</v>
      </c>
      <c r="B354" s="5">
        <f t="shared" si="20"/>
        <v>2097.7011494252874</v>
      </c>
      <c r="C354" s="3">
        <f t="shared" si="21"/>
        <v>20.977011494265355</v>
      </c>
      <c r="D354" s="3">
        <f t="shared" si="22"/>
        <v>2118.6781609195527</v>
      </c>
      <c r="E354" s="3">
        <f t="shared" si="23"/>
        <v>0.41954022988543183</v>
      </c>
      <c r="F354" s="22" t="s">
        <v>397</v>
      </c>
    </row>
    <row r="355" spans="1:6" x14ac:dyDescent="0.25">
      <c r="A355" s="1" t="s">
        <v>360</v>
      </c>
      <c r="B355" s="5">
        <f t="shared" si="20"/>
        <v>2097.7011494252874</v>
      </c>
      <c r="C355" s="3">
        <f t="shared" si="21"/>
        <v>13.984674329514396</v>
      </c>
      <c r="D355" s="3">
        <f t="shared" si="22"/>
        <v>2111.6858237548017</v>
      </c>
      <c r="E355" s="3">
        <f t="shared" si="23"/>
        <v>0.2097701149429031</v>
      </c>
      <c r="F355" s="22" t="s">
        <v>397</v>
      </c>
    </row>
    <row r="356" spans="1:6" x14ac:dyDescent="0.25">
      <c r="A356" s="1" t="s">
        <v>361</v>
      </c>
      <c r="B356" s="5">
        <f t="shared" si="20"/>
        <v>2097.7011494252874</v>
      </c>
      <c r="C356" s="3">
        <f t="shared" si="21"/>
        <v>6.9923371647634367</v>
      </c>
      <c r="D356" s="3">
        <f t="shared" si="22"/>
        <v>2104.6934865900507</v>
      </c>
      <c r="E356" s="3">
        <f t="shared" si="23"/>
        <v>3.7434801924973728E-13</v>
      </c>
      <c r="F356" s="22" t="s">
        <v>397</v>
      </c>
    </row>
    <row r="357" spans="1:6" x14ac:dyDescent="0.25">
      <c r="A357" s="1" t="s">
        <v>362</v>
      </c>
      <c r="B357" s="5">
        <f t="shared" si="20"/>
        <v>0</v>
      </c>
      <c r="C357" s="3">
        <f t="shared" si="21"/>
        <v>1.2478267308324576E-11</v>
      </c>
      <c r="D357" s="3">
        <f t="shared" si="22"/>
        <v>1.2478267308324576E-11</v>
      </c>
      <c r="E357" s="3">
        <f t="shared" si="23"/>
        <v>3.7434801924973728E-13</v>
      </c>
      <c r="F357" s="22" t="s">
        <v>397</v>
      </c>
    </row>
    <row r="358" spans="1:6" x14ac:dyDescent="0.25">
      <c r="A358" s="1" t="s">
        <v>363</v>
      </c>
      <c r="B358" s="5">
        <f t="shared" si="20"/>
        <v>0</v>
      </c>
      <c r="C358" s="3">
        <f t="shared" si="21"/>
        <v>1.2478267308324576E-11</v>
      </c>
      <c r="D358" s="3">
        <f t="shared" si="22"/>
        <v>1.2478267308324576E-11</v>
      </c>
      <c r="E358" s="3">
        <f t="shared" si="23"/>
        <v>3.7434801924973728E-13</v>
      </c>
      <c r="F358" s="22" t="s">
        <v>397</v>
      </c>
    </row>
    <row r="359" spans="1:6" x14ac:dyDescent="0.25">
      <c r="A359" s="1" t="s">
        <v>364</v>
      </c>
      <c r="B359" s="5">
        <f t="shared" si="20"/>
        <v>0</v>
      </c>
      <c r="C359" s="3">
        <f t="shared" si="21"/>
        <v>1.2478267308324576E-11</v>
      </c>
      <c r="D359" s="3">
        <f t="shared" si="22"/>
        <v>1.2478267308324576E-11</v>
      </c>
      <c r="E359" s="3">
        <f t="shared" si="23"/>
        <v>3.7434801924973728E-13</v>
      </c>
      <c r="F359" s="22" t="s">
        <v>397</v>
      </c>
    </row>
    <row r="360" spans="1:6" x14ac:dyDescent="0.25">
      <c r="A360" s="1" t="s">
        <v>365</v>
      </c>
      <c r="B360" s="5">
        <f t="shared" si="20"/>
        <v>0</v>
      </c>
      <c r="C360" s="3">
        <f t="shared" si="21"/>
        <v>1.2478267308324576E-11</v>
      </c>
      <c r="D360" s="3">
        <f t="shared" si="22"/>
        <v>1.2478267308324576E-11</v>
      </c>
      <c r="E360" s="3">
        <f t="shared" si="23"/>
        <v>3.7434801924973728E-13</v>
      </c>
      <c r="F360" s="22" t="s">
        <v>397</v>
      </c>
    </row>
    <row r="361" spans="1:6" x14ac:dyDescent="0.25">
      <c r="A361" s="1" t="s">
        <v>366</v>
      </c>
      <c r="B361" s="5">
        <f t="shared" si="20"/>
        <v>0</v>
      </c>
      <c r="C361" s="3">
        <f t="shared" si="21"/>
        <v>1.2478267308324576E-11</v>
      </c>
      <c r="D361" s="3">
        <f t="shared" si="22"/>
        <v>1.2478267308324576E-11</v>
      </c>
      <c r="E361" s="3">
        <f t="shared" si="23"/>
        <v>3.7434801924973728E-13</v>
      </c>
      <c r="F361" s="22" t="s">
        <v>397</v>
      </c>
    </row>
    <row r="362" spans="1:6" x14ac:dyDescent="0.25">
      <c r="A362" s="1" t="s">
        <v>367</v>
      </c>
      <c r="B362" s="5">
        <f t="shared" si="20"/>
        <v>0</v>
      </c>
      <c r="C362" s="3">
        <f t="shared" si="21"/>
        <v>1.2478267308324576E-11</v>
      </c>
      <c r="D362" s="3">
        <f t="shared" si="22"/>
        <v>1.2478267308324576E-11</v>
      </c>
      <c r="E362" s="3">
        <f t="shared" si="23"/>
        <v>3.7434801924973728E-13</v>
      </c>
      <c r="F362" s="22" t="s">
        <v>397</v>
      </c>
    </row>
    <row r="363" spans="1:6" x14ac:dyDescent="0.25">
      <c r="A363" s="1" t="s">
        <v>368</v>
      </c>
      <c r="B363" s="5">
        <f t="shared" si="20"/>
        <v>0</v>
      </c>
      <c r="C363" s="3">
        <f t="shared" si="21"/>
        <v>1.2478267308324576E-11</v>
      </c>
      <c r="D363" s="3">
        <f t="shared" si="22"/>
        <v>1.2478267308324576E-11</v>
      </c>
      <c r="E363" s="3">
        <f t="shared" si="23"/>
        <v>3.7434801924973728E-13</v>
      </c>
      <c r="F363" s="22" t="s">
        <v>397</v>
      </c>
    </row>
    <row r="364" spans="1:6" x14ac:dyDescent="0.25">
      <c r="A364" s="1" t="s">
        <v>369</v>
      </c>
      <c r="B364" s="5">
        <f t="shared" si="20"/>
        <v>0</v>
      </c>
      <c r="C364" s="3">
        <f t="shared" si="21"/>
        <v>1.2478267308324576E-11</v>
      </c>
      <c r="D364" s="3">
        <f t="shared" si="22"/>
        <v>1.2478267308324576E-11</v>
      </c>
      <c r="E364" s="3">
        <f t="shared" si="23"/>
        <v>3.7434801924973728E-13</v>
      </c>
      <c r="F364" s="22" t="s">
        <v>397</v>
      </c>
    </row>
    <row r="365" spans="1:6" x14ac:dyDescent="0.25">
      <c r="A365" s="1" t="s">
        <v>370</v>
      </c>
      <c r="B365" s="5">
        <f t="shared" si="20"/>
        <v>0</v>
      </c>
      <c r="C365" s="3">
        <f t="shared" si="21"/>
        <v>1.2478267308324576E-11</v>
      </c>
      <c r="D365" s="3">
        <f t="shared" si="22"/>
        <v>1.2478267308324576E-11</v>
      </c>
      <c r="E365" s="3">
        <f t="shared" si="23"/>
        <v>3.7434801924973728E-13</v>
      </c>
      <c r="F365" s="22" t="s">
        <v>397</v>
      </c>
    </row>
    <row r="366" spans="1:6" x14ac:dyDescent="0.25">
      <c r="A366" s="1" t="s">
        <v>371</v>
      </c>
      <c r="B366" s="5">
        <f t="shared" si="20"/>
        <v>0</v>
      </c>
      <c r="C366" s="3">
        <f t="shared" si="21"/>
        <v>1.2478267308324576E-11</v>
      </c>
      <c r="D366" s="3">
        <f t="shared" si="22"/>
        <v>1.2478267308324576E-11</v>
      </c>
      <c r="E366" s="3">
        <f t="shared" si="23"/>
        <v>3.7434801924973728E-13</v>
      </c>
      <c r="F366" s="22" t="s">
        <v>397</v>
      </c>
    </row>
    <row r="367" spans="1:6" x14ac:dyDescent="0.25">
      <c r="A367" s="1" t="s">
        <v>372</v>
      </c>
      <c r="B367" s="5">
        <f t="shared" si="20"/>
        <v>0</v>
      </c>
      <c r="C367" s="3">
        <f t="shared" si="21"/>
        <v>1.2478267308324576E-11</v>
      </c>
      <c r="D367" s="3">
        <f t="shared" si="22"/>
        <v>1.2478267308324576E-11</v>
      </c>
      <c r="E367" s="3">
        <f t="shared" si="23"/>
        <v>3.7434801924973728E-13</v>
      </c>
      <c r="F367" s="22" t="s">
        <v>397</v>
      </c>
    </row>
    <row r="368" spans="1:6" x14ac:dyDescent="0.25">
      <c r="A368" s="1" t="s">
        <v>373</v>
      </c>
      <c r="B368" s="5">
        <f t="shared" si="20"/>
        <v>0</v>
      </c>
      <c r="C368" s="3">
        <f t="shared" si="21"/>
        <v>1.2478267308324576E-11</v>
      </c>
      <c r="D368" s="3">
        <f t="shared" si="22"/>
        <v>1.2478267308324576E-11</v>
      </c>
      <c r="E368" s="3">
        <f t="shared" si="23"/>
        <v>3.7434801924973728E-13</v>
      </c>
      <c r="F368" s="22" t="s">
        <v>397</v>
      </c>
    </row>
    <row r="369" spans="1:5" x14ac:dyDescent="0.25">
      <c r="A369" s="1" t="s">
        <v>392</v>
      </c>
      <c r="B369" s="7">
        <f>SUM(B9:B368)</f>
        <v>729999.99999999662</v>
      </c>
      <c r="C369" s="7">
        <f t="shared" ref="C369:D369" si="24">SUM(C9:C368)</f>
        <v>424616.66666667094</v>
      </c>
      <c r="D369" s="7">
        <f t="shared" si="24"/>
        <v>1154616.6666666707</v>
      </c>
      <c r="E369" s="7"/>
    </row>
  </sheetData>
  <sheetProtection algorithmName="SHA-512" hashValue="n1LMZkT2CKOzKurQCHBYp5P1eSgpidA8XcACsvJNmhqT8T5sYknhp15Qq57OyNsxX0xxh+GA/1Ox/U0n+FfPXQ==" saltValue="4g1pB4vTlABJs947wTwjZw==" spinCount="100000" sheet="1" objects="1" scenarios="1"/>
  <mergeCells count="6">
    <mergeCell ref="B5:C5"/>
    <mergeCell ref="A7:E7"/>
    <mergeCell ref="A1:E1"/>
    <mergeCell ref="A2:C2"/>
    <mergeCell ref="B3:C3"/>
    <mergeCell ref="B4:C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7825-778E-4BA5-9083-1A9B809C2C49}">
  <dimension ref="A1:G369"/>
  <sheetViews>
    <sheetView tabSelected="1" workbookViewId="0">
      <pane ySplit="8" topLeftCell="A9" activePane="bottomLeft" state="frozen"/>
      <selection pane="bottomLeft" activeCell="E9" sqref="E9"/>
    </sheetView>
  </sheetViews>
  <sheetFormatPr defaultRowHeight="13.8" x14ac:dyDescent="0.25"/>
  <cols>
    <col min="1" max="1" width="8.44140625" style="1" bestFit="1" customWidth="1"/>
    <col min="2" max="2" width="16.44140625" style="5" customWidth="1"/>
    <col min="3" max="3" width="15.77734375" style="3" customWidth="1"/>
    <col min="4" max="4" width="15.77734375" customWidth="1"/>
    <col min="5" max="5" width="15.77734375" style="3" customWidth="1"/>
    <col min="7" max="7" width="18.21875" bestFit="1" customWidth="1"/>
  </cols>
  <sheetData>
    <row r="1" spans="1:7" ht="25.2" x14ac:dyDescent="0.45">
      <c r="A1" s="29" t="s">
        <v>2</v>
      </c>
      <c r="B1" s="29"/>
      <c r="C1" s="29"/>
      <c r="D1" s="29"/>
      <c r="E1" s="29"/>
    </row>
    <row r="2" spans="1:7" x14ac:dyDescent="0.25">
      <c r="A2" s="27" t="s">
        <v>377</v>
      </c>
      <c r="B2" s="27"/>
      <c r="C2" s="27"/>
      <c r="D2" s="4" t="s">
        <v>7</v>
      </c>
      <c r="E2" s="6" t="s">
        <v>3</v>
      </c>
      <c r="G2" s="16"/>
    </row>
    <row r="3" spans="1:7" x14ac:dyDescent="0.25">
      <c r="A3" s="1">
        <v>1</v>
      </c>
      <c r="B3" s="27" t="s">
        <v>0</v>
      </c>
      <c r="C3" s="27"/>
      <c r="D3" s="7">
        <f>等额本金!D3</f>
        <v>73</v>
      </c>
      <c r="E3" s="6" t="s">
        <v>4</v>
      </c>
      <c r="G3" s="16"/>
    </row>
    <row r="4" spans="1:7" x14ac:dyDescent="0.25">
      <c r="A4" s="1">
        <v>2</v>
      </c>
      <c r="B4" s="27" t="s">
        <v>1</v>
      </c>
      <c r="C4" s="27"/>
      <c r="D4" s="7">
        <f>等额本金!D4</f>
        <v>29</v>
      </c>
      <c r="E4" s="6" t="s">
        <v>5</v>
      </c>
      <c r="G4" s="16"/>
    </row>
    <row r="5" spans="1:7" x14ac:dyDescent="0.25">
      <c r="A5" s="1">
        <v>3</v>
      </c>
      <c r="B5" s="27" t="s">
        <v>13</v>
      </c>
      <c r="C5" s="27"/>
      <c r="D5" s="7">
        <f>等额本金!D5</f>
        <v>0.04</v>
      </c>
      <c r="E5" s="6" t="s">
        <v>6</v>
      </c>
    </row>
    <row r="6" spans="1:7" hidden="1" x14ac:dyDescent="0.25">
      <c r="A6" s="1">
        <v>4</v>
      </c>
      <c r="B6" s="30" t="s">
        <v>375</v>
      </c>
      <c r="C6" s="30"/>
      <c r="D6" s="8">
        <f>1/((1-(1+D5/12)^-(D4*12))/(D5/12))</f>
        <v>4.859734652443431E-3</v>
      </c>
      <c r="E6" s="9" t="s">
        <v>376</v>
      </c>
    </row>
    <row r="7" spans="1:7" ht="22.05" customHeight="1" x14ac:dyDescent="0.25">
      <c r="A7" s="28" t="s">
        <v>8</v>
      </c>
      <c r="B7" s="28"/>
      <c r="C7" s="28"/>
      <c r="D7" s="28"/>
      <c r="E7" s="28"/>
    </row>
    <row r="8" spans="1:7" x14ac:dyDescent="0.25">
      <c r="A8" s="1" t="s">
        <v>12</v>
      </c>
      <c r="B8" s="4" t="s">
        <v>10</v>
      </c>
      <c r="C8" s="6" t="s">
        <v>9</v>
      </c>
      <c r="D8" s="1" t="s">
        <v>374</v>
      </c>
      <c r="E8" s="6" t="s">
        <v>11</v>
      </c>
      <c r="F8" s="1" t="s">
        <v>3</v>
      </c>
    </row>
    <row r="9" spans="1:7" x14ac:dyDescent="0.25">
      <c r="A9" s="1" t="s">
        <v>14</v>
      </c>
      <c r="B9" s="5">
        <f>D9-C9</f>
        <v>1114.272962950371</v>
      </c>
      <c r="C9" s="3">
        <f>D3*10000*(D5/12)</f>
        <v>2433.3333333333335</v>
      </c>
      <c r="D9" s="5">
        <f>D3*10000*D6</f>
        <v>3547.6062962837045</v>
      </c>
      <c r="E9" s="3">
        <f>($D$3*10000-B9)/10000</f>
        <v>72.888572703704966</v>
      </c>
      <c r="F9" s="23" t="s">
        <v>397</v>
      </c>
    </row>
    <row r="10" spans="1:7" x14ac:dyDescent="0.25">
      <c r="A10" s="1" t="s">
        <v>15</v>
      </c>
      <c r="B10" s="5">
        <f>D10-C10</f>
        <v>1117.9872061602055</v>
      </c>
      <c r="C10" s="3">
        <f>E9*10000*($D$5/12)</f>
        <v>2429.6190901234991</v>
      </c>
      <c r="D10" s="5">
        <f>D9</f>
        <v>3547.6062962837045</v>
      </c>
      <c r="E10" s="3">
        <f>IF((E9*10000-B10)/10000&gt;0,(E9*10000-B10)/10000,0)</f>
        <v>72.776773983088944</v>
      </c>
      <c r="F10" s="23" t="s">
        <v>397</v>
      </c>
    </row>
    <row r="11" spans="1:7" x14ac:dyDescent="0.25">
      <c r="A11" s="1" t="s">
        <v>16</v>
      </c>
      <c r="B11" s="5">
        <f>IF(E10&lt;0.0001,0,D11-C11)</f>
        <v>1121.7138301807399</v>
      </c>
      <c r="C11" s="3">
        <f>E10*10000*($D$5/12)</f>
        <v>2425.8924661029646</v>
      </c>
      <c r="D11" s="5">
        <f>IF(E10&lt;0.0001,0,D10)</f>
        <v>3547.6062962837045</v>
      </c>
      <c r="E11" s="3">
        <f t="shared" ref="E11:E74" si="0">IF((E10*10000-B11)/10000&gt;0,(E10*10000-B11)/10000,0)</f>
        <v>72.664602600070864</v>
      </c>
      <c r="F11" s="23" t="s">
        <v>397</v>
      </c>
    </row>
    <row r="12" spans="1:7" x14ac:dyDescent="0.25">
      <c r="A12" s="1" t="s">
        <v>17</v>
      </c>
      <c r="B12" s="5">
        <f t="shared" ref="B12:B75" si="1">IF(E11&lt;0.0001,0,D12-C12)</f>
        <v>1125.452876281342</v>
      </c>
      <c r="C12" s="3">
        <f>E11*10000*($D$5/12)</f>
        <v>2422.1534200023625</v>
      </c>
      <c r="D12" s="5">
        <f t="shared" ref="D12:D75" si="2">IF(E11&lt;0.0001,0,D11)</f>
        <v>3547.6062962837045</v>
      </c>
      <c r="E12" s="3">
        <f t="shared" si="0"/>
        <v>72.552057312442741</v>
      </c>
      <c r="F12" s="23" t="s">
        <v>397</v>
      </c>
    </row>
    <row r="13" spans="1:7" x14ac:dyDescent="0.25">
      <c r="A13" s="1" t="s">
        <v>18</v>
      </c>
      <c r="B13" s="5">
        <f t="shared" si="1"/>
        <v>1129.2043858689462</v>
      </c>
      <c r="C13" s="3">
        <f t="shared" ref="C13:C75" si="3">E12*10000*($D$5/12)</f>
        <v>2418.4019104147583</v>
      </c>
      <c r="D13" s="5">
        <f t="shared" si="2"/>
        <v>3547.6062962837045</v>
      </c>
      <c r="E13" s="3">
        <f t="shared" si="0"/>
        <v>72.439136873855844</v>
      </c>
      <c r="F13" s="23" t="s">
        <v>397</v>
      </c>
    </row>
    <row r="14" spans="1:7" x14ac:dyDescent="0.25">
      <c r="A14" s="1" t="s">
        <v>19</v>
      </c>
      <c r="B14" s="5">
        <f t="shared" si="1"/>
        <v>1132.9684004885094</v>
      </c>
      <c r="C14" s="3">
        <f t="shared" si="3"/>
        <v>2414.6378957951952</v>
      </c>
      <c r="D14" s="5">
        <f t="shared" si="2"/>
        <v>3547.6062962837045</v>
      </c>
      <c r="E14" s="3">
        <f t="shared" si="0"/>
        <v>72.325840033806998</v>
      </c>
      <c r="F14" s="23" t="s">
        <v>397</v>
      </c>
    </row>
    <row r="15" spans="1:7" x14ac:dyDescent="0.25">
      <c r="A15" s="1" t="s">
        <v>20</v>
      </c>
      <c r="B15" s="5">
        <f t="shared" si="1"/>
        <v>1136.7449618234709</v>
      </c>
      <c r="C15" s="3">
        <f t="shared" si="3"/>
        <v>2410.8613344602336</v>
      </c>
      <c r="D15" s="5">
        <f t="shared" si="2"/>
        <v>3547.6062962837045</v>
      </c>
      <c r="E15" s="3">
        <f t="shared" si="0"/>
        <v>72.212165537624657</v>
      </c>
      <c r="F15" s="23" t="s">
        <v>397</v>
      </c>
    </row>
    <row r="16" spans="1:7" x14ac:dyDescent="0.25">
      <c r="A16" s="1" t="s">
        <v>21</v>
      </c>
      <c r="B16" s="5">
        <f t="shared" si="1"/>
        <v>1140.5341116962159</v>
      </c>
      <c r="C16" s="3">
        <f t="shared" si="3"/>
        <v>2407.0721845874887</v>
      </c>
      <c r="D16" s="5">
        <f t="shared" si="2"/>
        <v>3547.6062962837045</v>
      </c>
      <c r="E16" s="3">
        <f t="shared" si="0"/>
        <v>72.098112126455035</v>
      </c>
      <c r="F16" s="23" t="s">
        <v>397</v>
      </c>
    </row>
    <row r="17" spans="1:6" x14ac:dyDescent="0.25">
      <c r="A17" s="1" t="s">
        <v>22</v>
      </c>
      <c r="B17" s="5">
        <f t="shared" si="1"/>
        <v>1144.3358920685364</v>
      </c>
      <c r="C17" s="3">
        <f t="shared" si="3"/>
        <v>2403.2704042151681</v>
      </c>
      <c r="D17" s="5">
        <f t="shared" si="2"/>
        <v>3547.6062962837045</v>
      </c>
      <c r="E17" s="3">
        <f t="shared" si="0"/>
        <v>71.983678537248181</v>
      </c>
      <c r="F17" s="23" t="s">
        <v>397</v>
      </c>
    </row>
    <row r="18" spans="1:6" x14ac:dyDescent="0.25">
      <c r="A18" s="1" t="s">
        <v>23</v>
      </c>
      <c r="B18" s="5">
        <f t="shared" si="1"/>
        <v>1148.1503450420983</v>
      </c>
      <c r="C18" s="3">
        <f t="shared" si="3"/>
        <v>2399.4559512416063</v>
      </c>
      <c r="D18" s="5">
        <f t="shared" si="2"/>
        <v>3547.6062962837045</v>
      </c>
      <c r="E18" s="3">
        <f t="shared" si="0"/>
        <v>71.868863502743963</v>
      </c>
      <c r="F18" s="23" t="s">
        <v>397</v>
      </c>
    </row>
    <row r="19" spans="1:6" x14ac:dyDescent="0.25">
      <c r="A19" s="1" t="s">
        <v>24</v>
      </c>
      <c r="B19" s="5">
        <f t="shared" si="1"/>
        <v>1151.9775128589054</v>
      </c>
      <c r="C19" s="3">
        <f t="shared" si="3"/>
        <v>2395.6287834247992</v>
      </c>
      <c r="D19" s="5">
        <f t="shared" si="2"/>
        <v>3547.6062962837045</v>
      </c>
      <c r="E19" s="3">
        <f t="shared" si="0"/>
        <v>71.753665751458072</v>
      </c>
      <c r="F19" s="23" t="s">
        <v>397</v>
      </c>
    </row>
    <row r="20" spans="1:6" x14ac:dyDescent="0.25">
      <c r="A20" s="1" t="s">
        <v>25</v>
      </c>
      <c r="B20" s="5">
        <f t="shared" si="1"/>
        <v>1155.8174379017687</v>
      </c>
      <c r="C20" s="3">
        <f t="shared" si="3"/>
        <v>2391.7888583819358</v>
      </c>
      <c r="D20" s="5">
        <f t="shared" si="2"/>
        <v>3547.6062962837045</v>
      </c>
      <c r="E20" s="3">
        <f t="shared" si="0"/>
        <v>71.638084007667899</v>
      </c>
      <c r="F20" s="23" t="s">
        <v>397</v>
      </c>
    </row>
    <row r="21" spans="1:6" x14ac:dyDescent="0.25">
      <c r="A21" s="1" t="s">
        <v>26</v>
      </c>
      <c r="B21" s="5">
        <f t="shared" si="1"/>
        <v>1159.6701626947743</v>
      </c>
      <c r="C21" s="3">
        <f t="shared" si="3"/>
        <v>2387.9361335889303</v>
      </c>
      <c r="D21" s="5">
        <f t="shared" si="2"/>
        <v>3547.6062962837045</v>
      </c>
      <c r="E21" s="3">
        <f t="shared" si="0"/>
        <v>71.52211699139842</v>
      </c>
      <c r="F21" s="23" t="s">
        <v>397</v>
      </c>
    </row>
    <row r="22" spans="1:6" x14ac:dyDescent="0.25">
      <c r="A22" s="1" t="s">
        <v>27</v>
      </c>
      <c r="B22" s="5">
        <f t="shared" si="1"/>
        <v>1163.5357299037569</v>
      </c>
      <c r="C22" s="3">
        <f t="shared" si="3"/>
        <v>2384.0705663799476</v>
      </c>
      <c r="D22" s="5">
        <f t="shared" si="2"/>
        <v>3547.6062962837045</v>
      </c>
      <c r="E22" s="3">
        <f t="shared" si="0"/>
        <v>71.405763418408057</v>
      </c>
      <c r="F22" s="23" t="s">
        <v>397</v>
      </c>
    </row>
    <row r="23" spans="1:6" x14ac:dyDescent="0.25">
      <c r="A23" s="1" t="s">
        <v>28</v>
      </c>
      <c r="B23" s="5">
        <f t="shared" si="1"/>
        <v>1167.4141823367695</v>
      </c>
      <c r="C23" s="3">
        <f t="shared" si="3"/>
        <v>2380.192113946935</v>
      </c>
      <c r="D23" s="5">
        <f t="shared" si="2"/>
        <v>3547.6062962837045</v>
      </c>
      <c r="E23" s="3">
        <f t="shared" si="0"/>
        <v>71.28902200017437</v>
      </c>
      <c r="F23" s="23" t="s">
        <v>397</v>
      </c>
    </row>
    <row r="24" spans="1:6" x14ac:dyDescent="0.25">
      <c r="A24" s="1" t="s">
        <v>29</v>
      </c>
      <c r="B24" s="5">
        <f t="shared" si="1"/>
        <v>1171.3055629445585</v>
      </c>
      <c r="C24" s="3">
        <f t="shared" si="3"/>
        <v>2376.3007333391461</v>
      </c>
      <c r="D24" s="5">
        <f t="shared" si="2"/>
        <v>3547.6062962837045</v>
      </c>
      <c r="E24" s="3">
        <f t="shared" si="0"/>
        <v>71.171891443879929</v>
      </c>
      <c r="F24" s="23" t="s">
        <v>397</v>
      </c>
    </row>
    <row r="25" spans="1:6" x14ac:dyDescent="0.25">
      <c r="A25" s="1" t="s">
        <v>30</v>
      </c>
      <c r="B25" s="5">
        <f t="shared" si="1"/>
        <v>1175.20991482104</v>
      </c>
      <c r="C25" s="3">
        <f t="shared" si="3"/>
        <v>2372.3963814626645</v>
      </c>
      <c r="D25" s="5">
        <f t="shared" si="2"/>
        <v>3547.6062962837045</v>
      </c>
      <c r="E25" s="3">
        <f t="shared" si="0"/>
        <v>71.054370452397819</v>
      </c>
      <c r="F25" s="23" t="s">
        <v>397</v>
      </c>
    </row>
    <row r="26" spans="1:6" x14ac:dyDescent="0.25">
      <c r="A26" s="1" t="s">
        <v>31</v>
      </c>
      <c r="B26" s="5">
        <f t="shared" si="1"/>
        <v>1179.1272812037773</v>
      </c>
      <c r="C26" s="3">
        <f t="shared" si="3"/>
        <v>2368.4790150799272</v>
      </c>
      <c r="D26" s="5">
        <f t="shared" si="2"/>
        <v>3547.6062962837045</v>
      </c>
      <c r="E26" s="3">
        <f t="shared" si="0"/>
        <v>70.936457724277446</v>
      </c>
      <c r="F26" s="23" t="s">
        <v>397</v>
      </c>
    </row>
    <row r="27" spans="1:6" x14ac:dyDescent="0.25">
      <c r="A27" s="1" t="s">
        <v>32</v>
      </c>
      <c r="B27" s="5">
        <f t="shared" si="1"/>
        <v>1183.0577054744563</v>
      </c>
      <c r="C27" s="3">
        <f t="shared" si="3"/>
        <v>2364.5485908092483</v>
      </c>
      <c r="D27" s="5">
        <f t="shared" si="2"/>
        <v>3547.6062962837045</v>
      </c>
      <c r="E27" s="3">
        <f t="shared" si="0"/>
        <v>70.818151953729995</v>
      </c>
      <c r="F27" s="23" t="s">
        <v>397</v>
      </c>
    </row>
    <row r="28" spans="1:6" x14ac:dyDescent="0.25">
      <c r="A28" s="1" t="s">
        <v>33</v>
      </c>
      <c r="B28" s="5">
        <f t="shared" si="1"/>
        <v>1187.0012311593709</v>
      </c>
      <c r="C28" s="3">
        <f t="shared" si="3"/>
        <v>2360.6050651243336</v>
      </c>
      <c r="D28" s="5">
        <f t="shared" si="2"/>
        <v>3547.6062962837045</v>
      </c>
      <c r="E28" s="3">
        <f t="shared" si="0"/>
        <v>70.699451830614066</v>
      </c>
      <c r="F28" s="23" t="s">
        <v>397</v>
      </c>
    </row>
    <row r="29" spans="1:6" x14ac:dyDescent="0.25">
      <c r="A29" s="1" t="s">
        <v>34</v>
      </c>
      <c r="B29" s="5">
        <f t="shared" si="1"/>
        <v>1190.9579019299022</v>
      </c>
      <c r="C29" s="3">
        <f t="shared" si="3"/>
        <v>2356.6483943538024</v>
      </c>
      <c r="D29" s="5">
        <f t="shared" si="2"/>
        <v>3547.6062962837045</v>
      </c>
      <c r="E29" s="3">
        <f t="shared" si="0"/>
        <v>70.58035604042108</v>
      </c>
      <c r="F29" s="23" t="s">
        <v>397</v>
      </c>
    </row>
    <row r="30" spans="1:6" x14ac:dyDescent="0.25">
      <c r="A30" s="1" t="s">
        <v>35</v>
      </c>
      <c r="B30" s="5">
        <f t="shared" si="1"/>
        <v>1194.9277616030017</v>
      </c>
      <c r="C30" s="3">
        <f t="shared" si="3"/>
        <v>2352.6785346807028</v>
      </c>
      <c r="D30" s="5">
        <f t="shared" si="2"/>
        <v>3547.6062962837045</v>
      </c>
      <c r="E30" s="3">
        <f t="shared" si="0"/>
        <v>70.46086326426078</v>
      </c>
      <c r="F30" s="23" t="s">
        <v>397</v>
      </c>
    </row>
    <row r="31" spans="1:6" x14ac:dyDescent="0.25">
      <c r="A31" s="1" t="s">
        <v>36</v>
      </c>
      <c r="B31" s="5">
        <f t="shared" si="1"/>
        <v>1198.9108541416786</v>
      </c>
      <c r="C31" s="3">
        <f t="shared" si="3"/>
        <v>2348.695442142026</v>
      </c>
      <c r="D31" s="5">
        <f t="shared" si="2"/>
        <v>3547.6062962837045</v>
      </c>
      <c r="E31" s="3">
        <f t="shared" si="0"/>
        <v>70.340972178846613</v>
      </c>
      <c r="F31" s="23" t="s">
        <v>397</v>
      </c>
    </row>
    <row r="32" spans="1:6" x14ac:dyDescent="0.25">
      <c r="A32" s="1" t="s">
        <v>37</v>
      </c>
      <c r="B32" s="5">
        <f t="shared" si="1"/>
        <v>1202.9072236554839</v>
      </c>
      <c r="C32" s="3">
        <f t="shared" si="3"/>
        <v>2344.6990726282206</v>
      </c>
      <c r="D32" s="5">
        <f t="shared" si="2"/>
        <v>3547.6062962837045</v>
      </c>
      <c r="E32" s="3">
        <f t="shared" si="0"/>
        <v>70.22068145648106</v>
      </c>
      <c r="F32" s="23" t="s">
        <v>397</v>
      </c>
    </row>
    <row r="33" spans="1:6" x14ac:dyDescent="0.25">
      <c r="A33" s="1" t="s">
        <v>38</v>
      </c>
      <c r="B33" s="5">
        <f t="shared" si="1"/>
        <v>1206.9169144010025</v>
      </c>
      <c r="C33" s="3">
        <f t="shared" si="3"/>
        <v>2340.689381882702</v>
      </c>
      <c r="D33" s="5">
        <f t="shared" si="2"/>
        <v>3547.6062962837045</v>
      </c>
      <c r="E33" s="3">
        <f t="shared" si="0"/>
        <v>70.099989765040959</v>
      </c>
      <c r="F33" s="23" t="s">
        <v>397</v>
      </c>
    </row>
    <row r="34" spans="1:6" x14ac:dyDescent="0.25">
      <c r="A34" s="1" t="s">
        <v>39</v>
      </c>
      <c r="B34" s="5">
        <f t="shared" si="1"/>
        <v>1210.9399707823391</v>
      </c>
      <c r="C34" s="3">
        <f t="shared" si="3"/>
        <v>2336.6663255013655</v>
      </c>
      <c r="D34" s="5">
        <f t="shared" si="2"/>
        <v>3547.6062962837045</v>
      </c>
      <c r="E34" s="3">
        <f t="shared" si="0"/>
        <v>69.978895767962726</v>
      </c>
      <c r="F34" s="23" t="s">
        <v>397</v>
      </c>
    </row>
    <row r="35" spans="1:6" x14ac:dyDescent="0.25">
      <c r="A35" s="1" t="s">
        <v>40</v>
      </c>
      <c r="B35" s="5">
        <f t="shared" si="1"/>
        <v>1214.9764373516136</v>
      </c>
      <c r="C35" s="3">
        <f t="shared" si="3"/>
        <v>2332.6298589320909</v>
      </c>
      <c r="D35" s="5">
        <f t="shared" si="2"/>
        <v>3547.6062962837045</v>
      </c>
      <c r="E35" s="3">
        <f t="shared" si="0"/>
        <v>69.857398124227558</v>
      </c>
      <c r="F35" s="23" t="s">
        <v>397</v>
      </c>
    </row>
    <row r="36" spans="1:6" x14ac:dyDescent="0.25">
      <c r="A36" s="1" t="s">
        <v>41</v>
      </c>
      <c r="B36" s="5">
        <f t="shared" si="1"/>
        <v>1219.0263588094526</v>
      </c>
      <c r="C36" s="3">
        <f t="shared" si="3"/>
        <v>2328.5799374742519</v>
      </c>
      <c r="D36" s="5">
        <f t="shared" si="2"/>
        <v>3547.6062962837045</v>
      </c>
      <c r="E36" s="3">
        <f t="shared" si="0"/>
        <v>69.735495488346615</v>
      </c>
      <c r="F36" s="23" t="s">
        <v>397</v>
      </c>
    </row>
    <row r="37" spans="1:6" x14ac:dyDescent="0.25">
      <c r="A37" s="1" t="s">
        <v>42</v>
      </c>
      <c r="B37" s="5">
        <f t="shared" si="1"/>
        <v>1223.089780005484</v>
      </c>
      <c r="C37" s="3">
        <f t="shared" si="3"/>
        <v>2324.5165162782205</v>
      </c>
      <c r="D37" s="5">
        <f t="shared" si="2"/>
        <v>3547.6062962837045</v>
      </c>
      <c r="E37" s="3">
        <f t="shared" si="0"/>
        <v>69.613186510346068</v>
      </c>
      <c r="F37" s="23" t="s">
        <v>397</v>
      </c>
    </row>
    <row r="38" spans="1:6" x14ac:dyDescent="0.25">
      <c r="A38" s="1" t="s">
        <v>43</v>
      </c>
      <c r="B38" s="5">
        <f t="shared" si="1"/>
        <v>1227.1667459388354</v>
      </c>
      <c r="C38" s="3">
        <f t="shared" si="3"/>
        <v>2320.4395503448691</v>
      </c>
      <c r="D38" s="5">
        <f t="shared" si="2"/>
        <v>3547.6062962837045</v>
      </c>
      <c r="E38" s="3">
        <f t="shared" si="0"/>
        <v>69.490469835752194</v>
      </c>
      <c r="F38" s="23" t="s">
        <v>397</v>
      </c>
    </row>
    <row r="39" spans="1:6" x14ac:dyDescent="0.25">
      <c r="A39" s="1" t="s">
        <v>44</v>
      </c>
      <c r="B39" s="5">
        <f t="shared" si="1"/>
        <v>1231.2573017586315</v>
      </c>
      <c r="C39" s="3">
        <f t="shared" si="3"/>
        <v>2316.3489945250731</v>
      </c>
      <c r="D39" s="5">
        <f t="shared" si="2"/>
        <v>3547.6062962837045</v>
      </c>
      <c r="E39" s="3">
        <f t="shared" si="0"/>
        <v>69.367344105576322</v>
      </c>
      <c r="F39" s="23" t="s">
        <v>397</v>
      </c>
    </row>
    <row r="40" spans="1:6" x14ac:dyDescent="0.25">
      <c r="A40" s="1" t="s">
        <v>45</v>
      </c>
      <c r="B40" s="5">
        <f t="shared" si="1"/>
        <v>1235.361492764494</v>
      </c>
      <c r="C40" s="3">
        <f t="shared" si="3"/>
        <v>2312.2448035192106</v>
      </c>
      <c r="D40" s="5">
        <f t="shared" si="2"/>
        <v>3547.6062962837045</v>
      </c>
      <c r="E40" s="3">
        <f t="shared" si="0"/>
        <v>69.243807956299875</v>
      </c>
      <c r="F40" s="23" t="s">
        <v>397</v>
      </c>
    </row>
    <row r="41" spans="1:6" x14ac:dyDescent="0.25">
      <c r="A41" s="1" t="s">
        <v>46</v>
      </c>
      <c r="B41" s="5">
        <f t="shared" si="1"/>
        <v>1239.4793644070419</v>
      </c>
      <c r="C41" s="3">
        <f t="shared" si="3"/>
        <v>2308.1269318766626</v>
      </c>
      <c r="D41" s="5">
        <f t="shared" si="2"/>
        <v>3547.6062962837045</v>
      </c>
      <c r="E41" s="3">
        <f t="shared" si="0"/>
        <v>69.119860019859175</v>
      </c>
      <c r="F41" s="23" t="s">
        <v>397</v>
      </c>
    </row>
    <row r="42" spans="1:6" x14ac:dyDescent="0.25">
      <c r="A42" s="1" t="s">
        <v>47</v>
      </c>
      <c r="B42" s="5">
        <f t="shared" si="1"/>
        <v>1243.6109622883987</v>
      </c>
      <c r="C42" s="3">
        <f t="shared" si="3"/>
        <v>2303.9953339953058</v>
      </c>
      <c r="D42" s="5">
        <f t="shared" si="2"/>
        <v>3547.6062962837045</v>
      </c>
      <c r="E42" s="3">
        <f t="shared" si="0"/>
        <v>68.995498923630322</v>
      </c>
      <c r="F42" s="23" t="s">
        <v>397</v>
      </c>
    </row>
    <row r="43" spans="1:6" x14ac:dyDescent="0.25">
      <c r="A43" s="1" t="s">
        <v>48</v>
      </c>
      <c r="B43" s="5">
        <f t="shared" si="1"/>
        <v>1247.7563321626935</v>
      </c>
      <c r="C43" s="3">
        <f t="shared" si="3"/>
        <v>2299.849964121011</v>
      </c>
      <c r="D43" s="5">
        <f t="shared" si="2"/>
        <v>3547.6062962837045</v>
      </c>
      <c r="E43" s="3">
        <f t="shared" si="0"/>
        <v>68.870723290414062</v>
      </c>
      <c r="F43" s="23" t="s">
        <v>397</v>
      </c>
    </row>
    <row r="44" spans="1:6" x14ac:dyDescent="0.25">
      <c r="A44" s="1" t="s">
        <v>49</v>
      </c>
      <c r="B44" s="5">
        <f t="shared" si="1"/>
        <v>1251.9155199365691</v>
      </c>
      <c r="C44" s="3">
        <f t="shared" si="3"/>
        <v>2295.6907763471354</v>
      </c>
      <c r="D44" s="5">
        <f t="shared" si="2"/>
        <v>3547.6062962837045</v>
      </c>
      <c r="E44" s="3">
        <f t="shared" si="0"/>
        <v>68.745531738420397</v>
      </c>
      <c r="F44" s="23" t="s">
        <v>397</v>
      </c>
    </row>
    <row r="45" spans="1:6" x14ac:dyDescent="0.25">
      <c r="A45" s="1" t="s">
        <v>50</v>
      </c>
      <c r="B45" s="5">
        <f t="shared" si="1"/>
        <v>1256.0885716696912</v>
      </c>
      <c r="C45" s="3">
        <f t="shared" si="3"/>
        <v>2291.5177246140133</v>
      </c>
      <c r="D45" s="5">
        <f t="shared" si="2"/>
        <v>3547.6062962837045</v>
      </c>
      <c r="E45" s="3">
        <f t="shared" si="0"/>
        <v>68.61992288125343</v>
      </c>
      <c r="F45" s="23" t="s">
        <v>397</v>
      </c>
    </row>
    <row r="46" spans="1:6" x14ac:dyDescent="0.25">
      <c r="A46" s="1" t="s">
        <v>51</v>
      </c>
      <c r="B46" s="5">
        <f t="shared" si="1"/>
        <v>1260.2755335752568</v>
      </c>
      <c r="C46" s="3">
        <f t="shared" si="3"/>
        <v>2287.3307627084478</v>
      </c>
      <c r="D46" s="5">
        <f t="shared" si="2"/>
        <v>3547.6062962837045</v>
      </c>
      <c r="E46" s="3">
        <f t="shared" si="0"/>
        <v>68.493895327895899</v>
      </c>
      <c r="F46" s="23" t="s">
        <v>397</v>
      </c>
    </row>
    <row r="47" spans="1:6" x14ac:dyDescent="0.25">
      <c r="A47" s="1" t="s">
        <v>52</v>
      </c>
      <c r="B47" s="5">
        <f t="shared" si="1"/>
        <v>1264.4764520205076</v>
      </c>
      <c r="C47" s="3">
        <f t="shared" si="3"/>
        <v>2283.1298442631969</v>
      </c>
      <c r="D47" s="5">
        <f t="shared" si="2"/>
        <v>3547.6062962837045</v>
      </c>
      <c r="E47" s="3">
        <f t="shared" si="0"/>
        <v>68.36744768269385</v>
      </c>
      <c r="F47" s="23" t="s">
        <v>397</v>
      </c>
    </row>
    <row r="48" spans="1:6" x14ac:dyDescent="0.25">
      <c r="A48" s="1" t="s">
        <v>53</v>
      </c>
      <c r="B48" s="5">
        <f t="shared" si="1"/>
        <v>1268.6913735272428</v>
      </c>
      <c r="C48" s="3">
        <f t="shared" si="3"/>
        <v>2278.9149227564617</v>
      </c>
      <c r="D48" s="5">
        <f t="shared" si="2"/>
        <v>3547.6062962837045</v>
      </c>
      <c r="E48" s="3">
        <f t="shared" si="0"/>
        <v>68.240578545341123</v>
      </c>
      <c r="F48" s="23" t="s">
        <v>397</v>
      </c>
    </row>
    <row r="49" spans="1:6" x14ac:dyDescent="0.25">
      <c r="A49" s="1" t="s">
        <v>54</v>
      </c>
      <c r="B49" s="5">
        <f t="shared" si="1"/>
        <v>1272.9203447723335</v>
      </c>
      <c r="C49" s="3">
        <f t="shared" si="3"/>
        <v>2274.6859515113711</v>
      </c>
      <c r="D49" s="5">
        <f t="shared" si="2"/>
        <v>3547.6062962837045</v>
      </c>
      <c r="E49" s="3">
        <f t="shared" si="0"/>
        <v>68.113286510863901</v>
      </c>
      <c r="F49" s="23" t="s">
        <v>397</v>
      </c>
    </row>
    <row r="50" spans="1:6" x14ac:dyDescent="0.25">
      <c r="A50" s="1" t="s">
        <v>55</v>
      </c>
      <c r="B50" s="5">
        <f t="shared" si="1"/>
        <v>1277.163412588241</v>
      </c>
      <c r="C50" s="3">
        <f t="shared" si="3"/>
        <v>2270.4428836954635</v>
      </c>
      <c r="D50" s="5">
        <f t="shared" si="2"/>
        <v>3547.6062962837045</v>
      </c>
      <c r="E50" s="3">
        <f t="shared" si="0"/>
        <v>67.985570169605083</v>
      </c>
      <c r="F50" s="23" t="s">
        <v>397</v>
      </c>
    </row>
    <row r="51" spans="1:6" x14ac:dyDescent="0.25">
      <c r="A51" s="1" t="s">
        <v>56</v>
      </c>
      <c r="B51" s="5">
        <f t="shared" si="1"/>
        <v>1281.420623963535</v>
      </c>
      <c r="C51" s="3">
        <f t="shared" si="3"/>
        <v>2266.1856723201695</v>
      </c>
      <c r="D51" s="5">
        <f t="shared" si="2"/>
        <v>3547.6062962837045</v>
      </c>
      <c r="E51" s="3">
        <f t="shared" si="0"/>
        <v>67.857428107208719</v>
      </c>
      <c r="F51" s="23" t="s">
        <v>397</v>
      </c>
    </row>
    <row r="52" spans="1:6" x14ac:dyDescent="0.25">
      <c r="A52" s="1" t="s">
        <v>57</v>
      </c>
      <c r="B52" s="5">
        <f t="shared" si="1"/>
        <v>1285.6920260434135</v>
      </c>
      <c r="C52" s="3">
        <f t="shared" si="3"/>
        <v>2261.914270240291</v>
      </c>
      <c r="D52" s="5">
        <f t="shared" si="2"/>
        <v>3547.6062962837045</v>
      </c>
      <c r="E52" s="3">
        <f t="shared" si="0"/>
        <v>67.72885890460438</v>
      </c>
      <c r="F52" s="23" t="s">
        <v>397</v>
      </c>
    </row>
    <row r="53" spans="1:6" x14ac:dyDescent="0.25">
      <c r="A53" s="1" t="s">
        <v>58</v>
      </c>
      <c r="B53" s="5">
        <f t="shared" si="1"/>
        <v>1289.9776661302249</v>
      </c>
      <c r="C53" s="3">
        <f t="shared" si="3"/>
        <v>2257.6286301534797</v>
      </c>
      <c r="D53" s="5">
        <f t="shared" si="2"/>
        <v>3547.6062962837045</v>
      </c>
      <c r="E53" s="3">
        <f t="shared" si="0"/>
        <v>67.599861137991368</v>
      </c>
      <c r="F53" s="23" t="s">
        <v>397</v>
      </c>
    </row>
    <row r="54" spans="1:6" x14ac:dyDescent="0.25">
      <c r="A54" s="1" t="s">
        <v>59</v>
      </c>
      <c r="B54" s="5">
        <f t="shared" si="1"/>
        <v>1294.2775916839923</v>
      </c>
      <c r="C54" s="3">
        <f t="shared" si="3"/>
        <v>2253.3287045997122</v>
      </c>
      <c r="D54" s="5">
        <f t="shared" si="2"/>
        <v>3547.6062962837045</v>
      </c>
      <c r="E54" s="3">
        <f t="shared" si="0"/>
        <v>67.47043337882296</v>
      </c>
      <c r="F54" s="23" t="s">
        <v>397</v>
      </c>
    </row>
    <row r="55" spans="1:6" x14ac:dyDescent="0.25">
      <c r="A55" s="1" t="s">
        <v>60</v>
      </c>
      <c r="B55" s="5">
        <f t="shared" si="1"/>
        <v>1298.5918503229391</v>
      </c>
      <c r="C55" s="3">
        <f t="shared" si="3"/>
        <v>2249.0144459607654</v>
      </c>
      <c r="D55" s="5">
        <f t="shared" si="2"/>
        <v>3547.6062962837045</v>
      </c>
      <c r="E55" s="3">
        <f t="shared" si="0"/>
        <v>67.340574193790673</v>
      </c>
      <c r="F55" s="23" t="s">
        <v>397</v>
      </c>
    </row>
    <row r="56" spans="1:6" x14ac:dyDescent="0.25">
      <c r="A56" s="1" t="s">
        <v>61</v>
      </c>
      <c r="B56" s="5">
        <f t="shared" si="1"/>
        <v>1302.9204898240155</v>
      </c>
      <c r="C56" s="3">
        <f t="shared" si="3"/>
        <v>2244.685806459689</v>
      </c>
      <c r="D56" s="5">
        <f t="shared" si="2"/>
        <v>3547.6062962837045</v>
      </c>
      <c r="E56" s="3">
        <f t="shared" si="0"/>
        <v>67.210282144808275</v>
      </c>
      <c r="F56" s="23" t="s">
        <v>397</v>
      </c>
    </row>
    <row r="57" spans="1:6" x14ac:dyDescent="0.25">
      <c r="A57" s="1" t="s">
        <v>62</v>
      </c>
      <c r="B57" s="5">
        <f t="shared" si="1"/>
        <v>1307.2635581234285</v>
      </c>
      <c r="C57" s="3">
        <f t="shared" si="3"/>
        <v>2240.342738160276</v>
      </c>
      <c r="D57" s="5">
        <f t="shared" si="2"/>
        <v>3547.6062962837045</v>
      </c>
      <c r="E57" s="3">
        <f t="shared" si="0"/>
        <v>67.079555788995947</v>
      </c>
      <c r="F57" s="23" t="s">
        <v>397</v>
      </c>
    </row>
    <row r="58" spans="1:6" x14ac:dyDescent="0.25">
      <c r="A58" s="1" t="s">
        <v>63</v>
      </c>
      <c r="B58" s="5">
        <f t="shared" si="1"/>
        <v>1311.621103317173</v>
      </c>
      <c r="C58" s="3">
        <f t="shared" si="3"/>
        <v>2235.9851929665315</v>
      </c>
      <c r="D58" s="5">
        <f t="shared" si="2"/>
        <v>3547.6062962837045</v>
      </c>
      <c r="E58" s="3">
        <f t="shared" si="0"/>
        <v>66.948393678664232</v>
      </c>
      <c r="F58" s="23" t="s">
        <v>397</v>
      </c>
    </row>
    <row r="59" spans="1:6" x14ac:dyDescent="0.25">
      <c r="A59" s="1" t="s">
        <v>64</v>
      </c>
      <c r="B59" s="5">
        <f t="shared" si="1"/>
        <v>1315.9931736615636</v>
      </c>
      <c r="C59" s="3">
        <f t="shared" si="3"/>
        <v>2231.613122622141</v>
      </c>
      <c r="D59" s="5">
        <f t="shared" si="2"/>
        <v>3547.6062962837045</v>
      </c>
      <c r="E59" s="3">
        <f t="shared" si="0"/>
        <v>66.816794361298079</v>
      </c>
      <c r="F59" s="23" t="s">
        <v>397</v>
      </c>
    </row>
    <row r="60" spans="1:6" x14ac:dyDescent="0.25">
      <c r="A60" s="1" t="s">
        <v>65</v>
      </c>
      <c r="B60" s="5">
        <f t="shared" si="1"/>
        <v>1320.3798175737684</v>
      </c>
      <c r="C60" s="3">
        <f t="shared" si="3"/>
        <v>2227.2264787099361</v>
      </c>
      <c r="D60" s="5">
        <f t="shared" si="2"/>
        <v>3547.6062962837045</v>
      </c>
      <c r="E60" s="3">
        <f t="shared" si="0"/>
        <v>66.684756379540701</v>
      </c>
      <c r="F60" s="23" t="s">
        <v>397</v>
      </c>
    </row>
    <row r="61" spans="1:6" x14ac:dyDescent="0.25">
      <c r="A61" s="1" t="s">
        <v>66</v>
      </c>
      <c r="B61" s="5">
        <f t="shared" si="1"/>
        <v>1324.7810836323474</v>
      </c>
      <c r="C61" s="3">
        <f t="shared" si="3"/>
        <v>2222.8252126513571</v>
      </c>
      <c r="D61" s="5">
        <f t="shared" si="2"/>
        <v>3547.6062962837045</v>
      </c>
      <c r="E61" s="3">
        <f t="shared" si="0"/>
        <v>66.552278271177471</v>
      </c>
      <c r="F61" s="23" t="s">
        <v>397</v>
      </c>
    </row>
    <row r="62" spans="1:6" x14ac:dyDescent="0.25">
      <c r="A62" s="1" t="s">
        <v>67</v>
      </c>
      <c r="B62" s="5">
        <f t="shared" si="1"/>
        <v>1329.1970205777889</v>
      </c>
      <c r="C62" s="3">
        <f t="shared" si="3"/>
        <v>2218.4092757059157</v>
      </c>
      <c r="D62" s="5">
        <f t="shared" si="2"/>
        <v>3547.6062962837045</v>
      </c>
      <c r="E62" s="3">
        <f t="shared" si="0"/>
        <v>66.419358569119694</v>
      </c>
      <c r="F62" s="23" t="s">
        <v>397</v>
      </c>
    </row>
    <row r="63" spans="1:6" x14ac:dyDescent="0.25">
      <c r="A63" s="1" t="s">
        <v>68</v>
      </c>
      <c r="B63" s="5">
        <f t="shared" si="1"/>
        <v>1333.627677313048</v>
      </c>
      <c r="C63" s="3">
        <f t="shared" si="3"/>
        <v>2213.9786189706565</v>
      </c>
      <c r="D63" s="5">
        <f t="shared" si="2"/>
        <v>3547.6062962837045</v>
      </c>
      <c r="E63" s="3">
        <f t="shared" si="0"/>
        <v>66.285995801388395</v>
      </c>
      <c r="F63" s="23" t="s">
        <v>397</v>
      </c>
    </row>
    <row r="64" spans="1:6" x14ac:dyDescent="0.25">
      <c r="A64" s="1" t="s">
        <v>69</v>
      </c>
      <c r="B64" s="5">
        <f t="shared" si="1"/>
        <v>1338.0731029040912</v>
      </c>
      <c r="C64" s="3">
        <f t="shared" si="3"/>
        <v>2209.5331933796133</v>
      </c>
      <c r="D64" s="5">
        <f t="shared" si="2"/>
        <v>3547.6062962837045</v>
      </c>
      <c r="E64" s="3">
        <f t="shared" si="0"/>
        <v>66.152188491097974</v>
      </c>
      <c r="F64" s="23" t="s">
        <v>397</v>
      </c>
    </row>
    <row r="65" spans="1:6" x14ac:dyDescent="0.25">
      <c r="A65" s="1" t="s">
        <v>70</v>
      </c>
      <c r="B65" s="5">
        <f t="shared" si="1"/>
        <v>1342.5333465804383</v>
      </c>
      <c r="C65" s="3">
        <f t="shared" si="3"/>
        <v>2205.0729497032662</v>
      </c>
      <c r="D65" s="5">
        <f t="shared" si="2"/>
        <v>3547.6062962837045</v>
      </c>
      <c r="E65" s="3">
        <f t="shared" si="0"/>
        <v>66.017935156439933</v>
      </c>
      <c r="F65" s="23" t="s">
        <v>397</v>
      </c>
    </row>
    <row r="66" spans="1:6" x14ac:dyDescent="0.25">
      <c r="A66" s="1" t="s">
        <v>71</v>
      </c>
      <c r="B66" s="5">
        <f t="shared" si="1"/>
        <v>1347.0084577357065</v>
      </c>
      <c r="C66" s="3">
        <f t="shared" si="3"/>
        <v>2200.597838547998</v>
      </c>
      <c r="D66" s="5">
        <f t="shared" si="2"/>
        <v>3547.6062962837045</v>
      </c>
      <c r="E66" s="3">
        <f t="shared" si="0"/>
        <v>65.883234310666353</v>
      </c>
      <c r="F66" s="23" t="s">
        <v>397</v>
      </c>
    </row>
    <row r="67" spans="1:6" x14ac:dyDescent="0.25">
      <c r="A67" s="1" t="s">
        <v>72</v>
      </c>
      <c r="B67" s="5">
        <f t="shared" si="1"/>
        <v>1351.4984859281594</v>
      </c>
      <c r="C67" s="3">
        <f t="shared" si="3"/>
        <v>2196.1078103555451</v>
      </c>
      <c r="D67" s="5">
        <f t="shared" si="2"/>
        <v>3547.6062962837045</v>
      </c>
      <c r="E67" s="3">
        <f t="shared" si="0"/>
        <v>65.748084462073535</v>
      </c>
      <c r="F67" s="23" t="s">
        <v>397</v>
      </c>
    </row>
    <row r="68" spans="1:6" x14ac:dyDescent="0.25">
      <c r="A68" s="1" t="s">
        <v>73</v>
      </c>
      <c r="B68" s="5">
        <f t="shared" si="1"/>
        <v>1356.0034808812529</v>
      </c>
      <c r="C68" s="3">
        <f t="shared" si="3"/>
        <v>2191.6028154024516</v>
      </c>
      <c r="D68" s="5">
        <f t="shared" si="2"/>
        <v>3547.6062962837045</v>
      </c>
      <c r="E68" s="3">
        <f t="shared" si="0"/>
        <v>65.612484113985417</v>
      </c>
      <c r="F68" s="23" t="s">
        <v>397</v>
      </c>
    </row>
    <row r="69" spans="1:6" x14ac:dyDescent="0.25">
      <c r="A69" s="1" t="s">
        <v>74</v>
      </c>
      <c r="B69" s="5">
        <f t="shared" si="1"/>
        <v>1360.5234924841907</v>
      </c>
      <c r="C69" s="3">
        <f t="shared" si="3"/>
        <v>2187.0828037995138</v>
      </c>
      <c r="D69" s="5">
        <f t="shared" si="2"/>
        <v>3547.6062962837045</v>
      </c>
      <c r="E69" s="3">
        <f t="shared" si="0"/>
        <v>65.476431764736986</v>
      </c>
      <c r="F69" s="23" t="s">
        <v>397</v>
      </c>
    </row>
    <row r="70" spans="1:6" x14ac:dyDescent="0.25">
      <c r="A70" s="1" t="s">
        <v>75</v>
      </c>
      <c r="B70" s="5">
        <f t="shared" si="1"/>
        <v>1365.0585707924715</v>
      </c>
      <c r="C70" s="3">
        <f t="shared" si="3"/>
        <v>2182.547725491233</v>
      </c>
      <c r="D70" s="5">
        <f t="shared" si="2"/>
        <v>3547.6062962837045</v>
      </c>
      <c r="E70" s="3">
        <f t="shared" si="0"/>
        <v>65.339925907657744</v>
      </c>
      <c r="F70" s="23" t="s">
        <v>397</v>
      </c>
    </row>
    <row r="71" spans="1:6" x14ac:dyDescent="0.25">
      <c r="A71" s="1" t="s">
        <v>76</v>
      </c>
      <c r="B71" s="5">
        <f t="shared" si="1"/>
        <v>1369.6087660284466</v>
      </c>
      <c r="C71" s="3">
        <f t="shared" si="3"/>
        <v>2177.997530255258</v>
      </c>
      <c r="D71" s="5">
        <f t="shared" si="2"/>
        <v>3547.6062962837045</v>
      </c>
      <c r="E71" s="3">
        <f t="shared" si="0"/>
        <v>65.202965031054902</v>
      </c>
      <c r="F71" s="23" t="s">
        <v>397</v>
      </c>
    </row>
    <row r="72" spans="1:6" x14ac:dyDescent="0.25">
      <c r="A72" s="1" t="s">
        <v>77</v>
      </c>
      <c r="B72" s="5">
        <f t="shared" si="1"/>
        <v>1374.1741285818744</v>
      </c>
      <c r="C72" s="3">
        <f t="shared" si="3"/>
        <v>2173.4321677018302</v>
      </c>
      <c r="D72" s="5">
        <f t="shared" si="2"/>
        <v>3547.6062962837045</v>
      </c>
      <c r="E72" s="3">
        <f t="shared" si="0"/>
        <v>65.065547618196717</v>
      </c>
      <c r="F72" s="23" t="s">
        <v>397</v>
      </c>
    </row>
    <row r="73" spans="1:6" x14ac:dyDescent="0.25">
      <c r="A73" s="1" t="s">
        <v>78</v>
      </c>
      <c r="B73" s="5">
        <f t="shared" si="1"/>
        <v>1378.7547090104804</v>
      </c>
      <c r="C73" s="3">
        <f t="shared" si="3"/>
        <v>2168.8515872732241</v>
      </c>
      <c r="D73" s="5">
        <f t="shared" si="2"/>
        <v>3547.6062962837045</v>
      </c>
      <c r="E73" s="3">
        <f t="shared" si="0"/>
        <v>64.927672147295667</v>
      </c>
      <c r="F73" s="23" t="s">
        <v>397</v>
      </c>
    </row>
    <row r="74" spans="1:6" x14ac:dyDescent="0.25">
      <c r="A74" s="1" t="s">
        <v>79</v>
      </c>
      <c r="B74" s="5">
        <f t="shared" si="1"/>
        <v>1383.3505580405154</v>
      </c>
      <c r="C74" s="3">
        <f t="shared" si="3"/>
        <v>2164.2557382431892</v>
      </c>
      <c r="D74" s="5">
        <f t="shared" si="2"/>
        <v>3547.6062962837045</v>
      </c>
      <c r="E74" s="3">
        <f t="shared" si="0"/>
        <v>64.789337091491618</v>
      </c>
      <c r="F74" s="23" t="s">
        <v>397</v>
      </c>
    </row>
    <row r="75" spans="1:6" x14ac:dyDescent="0.25">
      <c r="A75" s="1" t="s">
        <v>80</v>
      </c>
      <c r="B75" s="5">
        <f t="shared" si="1"/>
        <v>1387.9617265673173</v>
      </c>
      <c r="C75" s="3">
        <f t="shared" si="3"/>
        <v>2159.6445697163872</v>
      </c>
      <c r="D75" s="5">
        <f t="shared" si="2"/>
        <v>3547.6062962837045</v>
      </c>
      <c r="E75" s="3">
        <f t="shared" ref="E75:E138" si="4">IF((E74*10000-B75)/10000&gt;0,(E74*10000-B75)/10000,0)</f>
        <v>64.650540918834878</v>
      </c>
      <c r="F75" s="23" t="s">
        <v>397</v>
      </c>
    </row>
    <row r="76" spans="1:6" x14ac:dyDescent="0.25">
      <c r="A76" s="1" t="s">
        <v>81</v>
      </c>
      <c r="B76" s="5">
        <f t="shared" ref="B76:B139" si="5">IF(E75&lt;0.0001,0,D76-C76)</f>
        <v>1392.5882656558751</v>
      </c>
      <c r="C76" s="3">
        <f t="shared" ref="C76:C139" si="6">E75*10000*($D$5/12)</f>
        <v>2155.0180306278294</v>
      </c>
      <c r="D76" s="5">
        <f t="shared" ref="D76:D139" si="7">IF(E75&lt;0.0001,0,D75)</f>
        <v>3547.6062962837045</v>
      </c>
      <c r="E76" s="3">
        <f t="shared" si="4"/>
        <v>64.511282092269283</v>
      </c>
      <c r="F76" s="23" t="s">
        <v>397</v>
      </c>
    </row>
    <row r="77" spans="1:6" x14ac:dyDescent="0.25">
      <c r="A77" s="1" t="s">
        <v>82</v>
      </c>
      <c r="B77" s="5">
        <f t="shared" si="5"/>
        <v>1397.2302265413946</v>
      </c>
      <c r="C77" s="3">
        <f t="shared" si="6"/>
        <v>2150.3760697423099</v>
      </c>
      <c r="D77" s="5">
        <f t="shared" si="7"/>
        <v>3547.6062962837045</v>
      </c>
      <c r="E77" s="3">
        <f t="shared" si="4"/>
        <v>64.371559069615145</v>
      </c>
      <c r="F77" s="23" t="s">
        <v>397</v>
      </c>
    </row>
    <row r="78" spans="1:6" x14ac:dyDescent="0.25">
      <c r="A78" s="1" t="s">
        <v>83</v>
      </c>
      <c r="B78" s="5">
        <f t="shared" si="5"/>
        <v>1401.8876606298659</v>
      </c>
      <c r="C78" s="3">
        <f t="shared" si="6"/>
        <v>2145.7186356538386</v>
      </c>
      <c r="D78" s="5">
        <f t="shared" si="7"/>
        <v>3547.6062962837045</v>
      </c>
      <c r="E78" s="3">
        <f t="shared" si="4"/>
        <v>64.231370303552168</v>
      </c>
      <c r="F78" s="23" t="s">
        <v>397</v>
      </c>
    </row>
    <row r="79" spans="1:6" x14ac:dyDescent="0.25">
      <c r="A79" s="1" t="s">
        <v>84</v>
      </c>
      <c r="B79" s="5">
        <f t="shared" si="5"/>
        <v>1406.5606194986321</v>
      </c>
      <c r="C79" s="3">
        <f t="shared" si="6"/>
        <v>2141.0456767850724</v>
      </c>
      <c r="D79" s="5">
        <f t="shared" si="7"/>
        <v>3547.6062962837045</v>
      </c>
      <c r="E79" s="3">
        <f t="shared" si="4"/>
        <v>64.090714241602313</v>
      </c>
      <c r="F79" s="23" t="s">
        <v>397</v>
      </c>
    </row>
    <row r="80" spans="1:6" x14ac:dyDescent="0.25">
      <c r="A80" s="1" t="s">
        <v>85</v>
      </c>
      <c r="B80" s="5">
        <f t="shared" si="5"/>
        <v>1411.2491548969606</v>
      </c>
      <c r="C80" s="3">
        <f t="shared" si="6"/>
        <v>2136.3571413867439</v>
      </c>
      <c r="D80" s="5">
        <f t="shared" si="7"/>
        <v>3547.6062962837045</v>
      </c>
      <c r="E80" s="3">
        <f t="shared" si="4"/>
        <v>63.949589326112623</v>
      </c>
      <c r="F80" s="23" t="s">
        <v>397</v>
      </c>
    </row>
    <row r="81" spans="1:6" x14ac:dyDescent="0.25">
      <c r="A81" s="1" t="s">
        <v>86</v>
      </c>
      <c r="B81" s="5">
        <f t="shared" si="5"/>
        <v>1415.9533187466168</v>
      </c>
      <c r="C81" s="3">
        <f t="shared" si="6"/>
        <v>2131.6529775370877</v>
      </c>
      <c r="D81" s="5">
        <f t="shared" si="7"/>
        <v>3547.6062962837045</v>
      </c>
      <c r="E81" s="3">
        <f t="shared" si="4"/>
        <v>63.807993994237961</v>
      </c>
      <c r="F81" s="23" t="s">
        <v>397</v>
      </c>
    </row>
    <row r="82" spans="1:6" x14ac:dyDescent="0.25">
      <c r="A82" s="1" t="s">
        <v>87</v>
      </c>
      <c r="B82" s="5">
        <f t="shared" si="5"/>
        <v>1420.6731631424391</v>
      </c>
      <c r="C82" s="3">
        <f t="shared" si="6"/>
        <v>2126.9331331412654</v>
      </c>
      <c r="D82" s="5">
        <f t="shared" si="7"/>
        <v>3547.6062962837045</v>
      </c>
      <c r="E82" s="3">
        <f t="shared" si="4"/>
        <v>63.665926677923721</v>
      </c>
      <c r="F82" s="23" t="s">
        <v>397</v>
      </c>
    </row>
    <row r="83" spans="1:6" x14ac:dyDescent="0.25">
      <c r="A83" s="1" t="s">
        <v>88</v>
      </c>
      <c r="B83" s="5">
        <f t="shared" si="5"/>
        <v>1425.4087403529138</v>
      </c>
      <c r="C83" s="3">
        <f t="shared" si="6"/>
        <v>2122.1975559307907</v>
      </c>
      <c r="D83" s="5">
        <f t="shared" si="7"/>
        <v>3547.6062962837045</v>
      </c>
      <c r="E83" s="3">
        <f t="shared" si="4"/>
        <v>63.523385803888424</v>
      </c>
      <c r="F83" s="23" t="s">
        <v>397</v>
      </c>
    </row>
    <row r="84" spans="1:6" x14ac:dyDescent="0.25">
      <c r="A84" s="1" t="s">
        <v>89</v>
      </c>
      <c r="B84" s="5">
        <f t="shared" si="5"/>
        <v>1430.1601028207569</v>
      </c>
      <c r="C84" s="3">
        <f t="shared" si="6"/>
        <v>2117.4461934629476</v>
      </c>
      <c r="D84" s="5">
        <f t="shared" si="7"/>
        <v>3547.6062962837045</v>
      </c>
      <c r="E84" s="3">
        <f t="shared" si="4"/>
        <v>63.380369793606349</v>
      </c>
      <c r="F84" s="23" t="s">
        <v>397</v>
      </c>
    </row>
    <row r="85" spans="1:6" x14ac:dyDescent="0.25">
      <c r="A85" s="1" t="s">
        <v>90</v>
      </c>
      <c r="B85" s="5">
        <f t="shared" si="5"/>
        <v>1434.9273031634925</v>
      </c>
      <c r="C85" s="3">
        <f t="shared" si="6"/>
        <v>2112.678993120212</v>
      </c>
      <c r="D85" s="5">
        <f t="shared" si="7"/>
        <v>3547.6062962837045</v>
      </c>
      <c r="E85" s="3">
        <f t="shared" si="4"/>
        <v>63.236877063290009</v>
      </c>
      <c r="F85" s="23" t="s">
        <v>397</v>
      </c>
    </row>
    <row r="86" spans="1:6" x14ac:dyDescent="0.25">
      <c r="A86" s="1" t="s">
        <v>91</v>
      </c>
      <c r="B86" s="5">
        <f t="shared" si="5"/>
        <v>1439.7103941740374</v>
      </c>
      <c r="C86" s="3">
        <f t="shared" si="6"/>
        <v>2107.8959021096671</v>
      </c>
      <c r="D86" s="5">
        <f t="shared" si="7"/>
        <v>3547.6062962837045</v>
      </c>
      <c r="E86" s="3">
        <f t="shared" si="4"/>
        <v>63.092906023872594</v>
      </c>
      <c r="F86" s="23" t="s">
        <v>397</v>
      </c>
    </row>
    <row r="87" spans="1:6" x14ac:dyDescent="0.25">
      <c r="A87" s="1" t="s">
        <v>92</v>
      </c>
      <c r="B87" s="5">
        <f t="shared" si="5"/>
        <v>1444.5094288212845</v>
      </c>
      <c r="C87" s="3">
        <f t="shared" si="6"/>
        <v>2103.0968674624201</v>
      </c>
      <c r="D87" s="5">
        <f t="shared" si="7"/>
        <v>3547.6062962837045</v>
      </c>
      <c r="E87" s="3">
        <f t="shared" si="4"/>
        <v>62.94845508099047</v>
      </c>
      <c r="F87" s="23" t="s">
        <v>397</v>
      </c>
    </row>
    <row r="88" spans="1:6" x14ac:dyDescent="0.25">
      <c r="A88" s="1" t="s">
        <v>93</v>
      </c>
      <c r="B88" s="5">
        <f t="shared" si="5"/>
        <v>1449.3244602506888</v>
      </c>
      <c r="C88" s="3">
        <f t="shared" si="6"/>
        <v>2098.2818360330157</v>
      </c>
      <c r="D88" s="5">
        <f t="shared" si="7"/>
        <v>3547.6062962837045</v>
      </c>
      <c r="E88" s="3">
        <f t="shared" si="4"/>
        <v>62.803522634965404</v>
      </c>
      <c r="F88" s="23" t="s">
        <v>397</v>
      </c>
    </row>
    <row r="89" spans="1:6" x14ac:dyDescent="0.25">
      <c r="A89" s="1" t="s">
        <v>94</v>
      </c>
      <c r="B89" s="5">
        <f t="shared" si="5"/>
        <v>1454.1555417848576</v>
      </c>
      <c r="C89" s="3">
        <f t="shared" si="6"/>
        <v>2093.4507544988469</v>
      </c>
      <c r="D89" s="5">
        <f t="shared" si="7"/>
        <v>3547.6062962837045</v>
      </c>
      <c r="E89" s="3">
        <f t="shared" si="4"/>
        <v>62.65810708078692</v>
      </c>
      <c r="F89" s="23" t="s">
        <v>397</v>
      </c>
    </row>
    <row r="90" spans="1:6" x14ac:dyDescent="0.25">
      <c r="A90" s="1" t="s">
        <v>95</v>
      </c>
      <c r="B90" s="5">
        <f t="shared" si="5"/>
        <v>1459.0027269241405</v>
      </c>
      <c r="C90" s="3">
        <f t="shared" si="6"/>
        <v>2088.6035693595641</v>
      </c>
      <c r="D90" s="5">
        <f t="shared" si="7"/>
        <v>3547.6062962837045</v>
      </c>
      <c r="E90" s="3">
        <f t="shared" si="4"/>
        <v>62.512206808094504</v>
      </c>
      <c r="F90" s="23" t="s">
        <v>397</v>
      </c>
    </row>
    <row r="91" spans="1:6" x14ac:dyDescent="0.25">
      <c r="A91" s="1" t="s">
        <v>96</v>
      </c>
      <c r="B91" s="5">
        <f t="shared" si="5"/>
        <v>1463.8660693472207</v>
      </c>
      <c r="C91" s="3">
        <f t="shared" si="6"/>
        <v>2083.7402269364839</v>
      </c>
      <c r="D91" s="5">
        <f t="shared" si="7"/>
        <v>3547.6062962837045</v>
      </c>
      <c r="E91" s="3">
        <f t="shared" si="4"/>
        <v>62.365820201159778</v>
      </c>
      <c r="F91" s="23" t="s">
        <v>397</v>
      </c>
    </row>
    <row r="92" spans="1:6" x14ac:dyDescent="0.25">
      <c r="A92" s="1" t="s">
        <v>97</v>
      </c>
      <c r="B92" s="5">
        <f t="shared" si="5"/>
        <v>1468.7456229117115</v>
      </c>
      <c r="C92" s="3">
        <f t="shared" si="6"/>
        <v>2078.860673371993</v>
      </c>
      <c r="D92" s="5">
        <f t="shared" si="7"/>
        <v>3547.6062962837045</v>
      </c>
      <c r="E92" s="3">
        <f t="shared" si="4"/>
        <v>62.218945638868611</v>
      </c>
      <c r="F92" s="23" t="s">
        <v>397</v>
      </c>
    </row>
    <row r="93" spans="1:6" x14ac:dyDescent="0.25">
      <c r="A93" s="1" t="s">
        <v>98</v>
      </c>
      <c r="B93" s="5">
        <f t="shared" si="5"/>
        <v>1473.6414416547509</v>
      </c>
      <c r="C93" s="3">
        <f t="shared" si="6"/>
        <v>2073.9648546289536</v>
      </c>
      <c r="D93" s="5">
        <f t="shared" si="7"/>
        <v>3547.6062962837045</v>
      </c>
      <c r="E93" s="3">
        <f t="shared" si="4"/>
        <v>62.071581494703132</v>
      </c>
      <c r="F93" s="23" t="s">
        <v>397</v>
      </c>
    </row>
    <row r="94" spans="1:6" x14ac:dyDescent="0.25">
      <c r="A94" s="1" t="s">
        <v>99</v>
      </c>
      <c r="B94" s="5">
        <f t="shared" si="5"/>
        <v>1478.5535797936</v>
      </c>
      <c r="C94" s="3">
        <f t="shared" si="6"/>
        <v>2069.0527164901046</v>
      </c>
      <c r="D94" s="5">
        <f t="shared" si="7"/>
        <v>3547.6062962837045</v>
      </c>
      <c r="E94" s="3">
        <f t="shared" si="4"/>
        <v>61.923726136723779</v>
      </c>
      <c r="F94" s="23" t="s">
        <v>397</v>
      </c>
    </row>
    <row r="95" spans="1:6" x14ac:dyDescent="0.25">
      <c r="A95" s="1" t="s">
        <v>100</v>
      </c>
      <c r="B95" s="5">
        <f t="shared" si="5"/>
        <v>1483.482091726245</v>
      </c>
      <c r="C95" s="3">
        <f t="shared" si="6"/>
        <v>2064.1242045574595</v>
      </c>
      <c r="D95" s="5">
        <f t="shared" si="7"/>
        <v>3547.6062962837045</v>
      </c>
      <c r="E95" s="3">
        <f t="shared" si="4"/>
        <v>61.775377927551148</v>
      </c>
      <c r="F95" s="23" t="s">
        <v>397</v>
      </c>
    </row>
    <row r="96" spans="1:6" x14ac:dyDescent="0.25">
      <c r="A96" s="1" t="s">
        <v>101</v>
      </c>
      <c r="B96" s="5">
        <f t="shared" si="5"/>
        <v>1488.4270320319993</v>
      </c>
      <c r="C96" s="3">
        <f t="shared" si="6"/>
        <v>2059.1792642517053</v>
      </c>
      <c r="D96" s="5">
        <f t="shared" si="7"/>
        <v>3547.6062962837045</v>
      </c>
      <c r="E96" s="3">
        <f t="shared" si="4"/>
        <v>61.626535224347947</v>
      </c>
      <c r="F96" s="23" t="s">
        <v>397</v>
      </c>
    </row>
    <row r="97" spans="1:6" x14ac:dyDescent="0.25">
      <c r="A97" s="1" t="s">
        <v>102</v>
      </c>
      <c r="B97" s="5">
        <f t="shared" si="5"/>
        <v>1493.3884554721062</v>
      </c>
      <c r="C97" s="3">
        <f t="shared" si="6"/>
        <v>2054.2178408115983</v>
      </c>
      <c r="D97" s="5">
        <f t="shared" si="7"/>
        <v>3547.6062962837045</v>
      </c>
      <c r="E97" s="3">
        <f t="shared" si="4"/>
        <v>61.477196378800741</v>
      </c>
      <c r="F97" s="23" t="s">
        <v>397</v>
      </c>
    </row>
    <row r="98" spans="1:6" x14ac:dyDescent="0.25">
      <c r="A98" s="1" t="s">
        <v>103</v>
      </c>
      <c r="B98" s="5">
        <f t="shared" si="5"/>
        <v>1498.3664169903464</v>
      </c>
      <c r="C98" s="3">
        <f t="shared" si="6"/>
        <v>2049.2398792933582</v>
      </c>
      <c r="D98" s="5">
        <f t="shared" si="7"/>
        <v>3547.6062962837045</v>
      </c>
      <c r="E98" s="3">
        <f t="shared" si="4"/>
        <v>61.327359737101709</v>
      </c>
      <c r="F98" s="23" t="s">
        <v>397</v>
      </c>
    </row>
    <row r="99" spans="1:6" x14ac:dyDescent="0.25">
      <c r="A99" s="1" t="s">
        <v>104</v>
      </c>
      <c r="B99" s="5">
        <f t="shared" si="5"/>
        <v>1503.3609717136474</v>
      </c>
      <c r="C99" s="3">
        <f t="shared" si="6"/>
        <v>2044.2453245700572</v>
      </c>
      <c r="D99" s="5">
        <f t="shared" si="7"/>
        <v>3547.6062962837045</v>
      </c>
      <c r="E99" s="3">
        <f t="shared" si="4"/>
        <v>61.17702363993034</v>
      </c>
      <c r="F99" s="23" t="s">
        <v>397</v>
      </c>
    </row>
    <row r="100" spans="1:6" x14ac:dyDescent="0.25">
      <c r="A100" s="1" t="s">
        <v>105</v>
      </c>
      <c r="B100" s="5">
        <f t="shared" si="5"/>
        <v>1508.3721749526931</v>
      </c>
      <c r="C100" s="3">
        <f t="shared" si="6"/>
        <v>2039.2341213310115</v>
      </c>
      <c r="D100" s="5">
        <f t="shared" si="7"/>
        <v>3547.6062962837045</v>
      </c>
      <c r="E100" s="3">
        <f t="shared" si="4"/>
        <v>61.026186422435075</v>
      </c>
      <c r="F100" s="23" t="s">
        <v>397</v>
      </c>
    </row>
    <row r="101" spans="1:6" x14ac:dyDescent="0.25">
      <c r="A101" s="1" t="s">
        <v>106</v>
      </c>
      <c r="B101" s="5">
        <f t="shared" si="5"/>
        <v>1513.400082202535</v>
      </c>
      <c r="C101" s="3">
        <f t="shared" si="6"/>
        <v>2034.2062140811695</v>
      </c>
      <c r="D101" s="5">
        <f t="shared" si="7"/>
        <v>3547.6062962837045</v>
      </c>
      <c r="E101" s="3">
        <f t="shared" si="4"/>
        <v>60.874846414214829</v>
      </c>
      <c r="F101" s="23" t="s">
        <v>397</v>
      </c>
    </row>
    <row r="102" spans="1:6" x14ac:dyDescent="0.25">
      <c r="A102" s="1" t="s">
        <v>107</v>
      </c>
      <c r="B102" s="5">
        <f t="shared" si="5"/>
        <v>1518.4447491432102</v>
      </c>
      <c r="C102" s="3">
        <f t="shared" si="6"/>
        <v>2029.1615471404943</v>
      </c>
      <c r="D102" s="5">
        <f t="shared" si="7"/>
        <v>3547.6062962837045</v>
      </c>
      <c r="E102" s="3">
        <f t="shared" si="4"/>
        <v>60.723001939300509</v>
      </c>
      <c r="F102" s="23" t="s">
        <v>397</v>
      </c>
    </row>
    <row r="103" spans="1:6" x14ac:dyDescent="0.25">
      <c r="A103" s="1" t="s">
        <v>108</v>
      </c>
      <c r="B103" s="5">
        <f t="shared" si="5"/>
        <v>1523.5062316403541</v>
      </c>
      <c r="C103" s="3">
        <f t="shared" si="6"/>
        <v>2024.1000646433504</v>
      </c>
      <c r="D103" s="5">
        <f t="shared" si="7"/>
        <v>3547.6062962837045</v>
      </c>
      <c r="E103" s="3">
        <f t="shared" si="4"/>
        <v>60.57065131613647</v>
      </c>
      <c r="F103" s="23" t="s">
        <v>397</v>
      </c>
    </row>
    <row r="104" spans="1:6" x14ac:dyDescent="0.25">
      <c r="A104" s="1" t="s">
        <v>109</v>
      </c>
      <c r="B104" s="5">
        <f t="shared" si="5"/>
        <v>1528.5845857458221</v>
      </c>
      <c r="C104" s="3">
        <f t="shared" si="6"/>
        <v>2019.0217105378824</v>
      </c>
      <c r="D104" s="5">
        <f t="shared" si="7"/>
        <v>3547.6062962837045</v>
      </c>
      <c r="E104" s="3">
        <f t="shared" si="4"/>
        <v>60.417792857561892</v>
      </c>
      <c r="F104" s="23" t="s">
        <v>397</v>
      </c>
    </row>
    <row r="105" spans="1:6" x14ac:dyDescent="0.25">
      <c r="A105" s="1" t="s">
        <v>110</v>
      </c>
      <c r="B105" s="5">
        <f t="shared" si="5"/>
        <v>1533.679867698308</v>
      </c>
      <c r="C105" s="3">
        <f t="shared" si="6"/>
        <v>2013.9264285853965</v>
      </c>
      <c r="D105" s="5">
        <f t="shared" si="7"/>
        <v>3547.6062962837045</v>
      </c>
      <c r="E105" s="3">
        <f t="shared" si="4"/>
        <v>60.264424870792055</v>
      </c>
      <c r="F105" s="23" t="s">
        <v>397</v>
      </c>
    </row>
    <row r="106" spans="1:6" x14ac:dyDescent="0.25">
      <c r="A106" s="1" t="s">
        <v>111</v>
      </c>
      <c r="B106" s="5">
        <f t="shared" si="5"/>
        <v>1538.7921339239692</v>
      </c>
      <c r="C106" s="3">
        <f t="shared" si="6"/>
        <v>2008.8141623597353</v>
      </c>
      <c r="D106" s="5">
        <f t="shared" si="7"/>
        <v>3547.6062962837045</v>
      </c>
      <c r="E106" s="3">
        <f t="shared" si="4"/>
        <v>60.110545657399655</v>
      </c>
      <c r="F106" s="23" t="s">
        <v>397</v>
      </c>
    </row>
    <row r="107" spans="1:6" x14ac:dyDescent="0.25">
      <c r="A107" s="1" t="s">
        <v>112</v>
      </c>
      <c r="B107" s="5">
        <f t="shared" si="5"/>
        <v>1543.9214410370491</v>
      </c>
      <c r="C107" s="3">
        <f t="shared" si="6"/>
        <v>2003.6848552466554</v>
      </c>
      <c r="D107" s="5">
        <f t="shared" si="7"/>
        <v>3547.6062962837045</v>
      </c>
      <c r="E107" s="3">
        <f t="shared" si="4"/>
        <v>59.956153513295952</v>
      </c>
      <c r="F107" s="23" t="s">
        <v>397</v>
      </c>
    </row>
    <row r="108" spans="1:6" x14ac:dyDescent="0.25">
      <c r="A108" s="1" t="s">
        <v>113</v>
      </c>
      <c r="B108" s="5">
        <f t="shared" si="5"/>
        <v>1549.0678458405062</v>
      </c>
      <c r="C108" s="3">
        <f t="shared" si="6"/>
        <v>1998.5384504431984</v>
      </c>
      <c r="D108" s="5">
        <f t="shared" si="7"/>
        <v>3547.6062962837045</v>
      </c>
      <c r="E108" s="3">
        <f t="shared" si="4"/>
        <v>59.801246728711902</v>
      </c>
      <c r="F108" s="23" t="s">
        <v>397</v>
      </c>
    </row>
    <row r="109" spans="1:6" x14ac:dyDescent="0.25">
      <c r="A109" s="1" t="s">
        <v>114</v>
      </c>
      <c r="B109" s="5">
        <f t="shared" si="5"/>
        <v>1554.2314053266409</v>
      </c>
      <c r="C109" s="3">
        <f t="shared" si="6"/>
        <v>1993.3748909570636</v>
      </c>
      <c r="D109" s="5">
        <f t="shared" si="7"/>
        <v>3547.6062962837045</v>
      </c>
      <c r="E109" s="3">
        <f t="shared" si="4"/>
        <v>59.64582358817924</v>
      </c>
      <c r="F109" s="23" t="s">
        <v>397</v>
      </c>
    </row>
    <row r="110" spans="1:6" x14ac:dyDescent="0.25">
      <c r="A110" s="1" t="s">
        <v>115</v>
      </c>
      <c r="B110" s="5">
        <f t="shared" si="5"/>
        <v>1559.4121766777298</v>
      </c>
      <c r="C110" s="3">
        <f t="shared" si="6"/>
        <v>1988.1941196059747</v>
      </c>
      <c r="D110" s="5">
        <f t="shared" si="7"/>
        <v>3547.6062962837045</v>
      </c>
      <c r="E110" s="3">
        <f t="shared" si="4"/>
        <v>59.489882370511467</v>
      </c>
      <c r="F110" s="23" t="s">
        <v>397</v>
      </c>
    </row>
    <row r="111" spans="1:6" x14ac:dyDescent="0.25">
      <c r="A111" s="1" t="s">
        <v>116</v>
      </c>
      <c r="B111" s="5">
        <f t="shared" si="5"/>
        <v>1564.6102172666556</v>
      </c>
      <c r="C111" s="3">
        <f t="shared" si="6"/>
        <v>1982.9960790170489</v>
      </c>
      <c r="D111" s="5">
        <f t="shared" si="7"/>
        <v>3547.6062962837045</v>
      </c>
      <c r="E111" s="3">
        <f t="shared" si="4"/>
        <v>59.333421348784803</v>
      </c>
      <c r="F111" s="23" t="s">
        <v>397</v>
      </c>
    </row>
    <row r="112" spans="1:6" x14ac:dyDescent="0.25">
      <c r="A112" s="1" t="s">
        <v>117</v>
      </c>
      <c r="B112" s="5">
        <f t="shared" si="5"/>
        <v>1569.8255846575441</v>
      </c>
      <c r="C112" s="3">
        <f t="shared" si="6"/>
        <v>1977.7807116261604</v>
      </c>
      <c r="D112" s="5">
        <f t="shared" si="7"/>
        <v>3547.6062962837045</v>
      </c>
      <c r="E112" s="3">
        <f t="shared" si="4"/>
        <v>59.176438790319054</v>
      </c>
      <c r="F112" s="23" t="s">
        <v>397</v>
      </c>
    </row>
    <row r="113" spans="1:6" x14ac:dyDescent="0.25">
      <c r="A113" s="1" t="s">
        <v>118</v>
      </c>
      <c r="B113" s="5">
        <f t="shared" si="5"/>
        <v>1575.0583366064025</v>
      </c>
      <c r="C113" s="3">
        <f t="shared" si="6"/>
        <v>1972.5479596773021</v>
      </c>
      <c r="D113" s="5">
        <f t="shared" si="7"/>
        <v>3547.6062962837045</v>
      </c>
      <c r="E113" s="3">
        <f t="shared" si="4"/>
        <v>59.018932956658418</v>
      </c>
      <c r="F113" s="23" t="s">
        <v>397</v>
      </c>
    </row>
    <row r="114" spans="1:6" x14ac:dyDescent="0.25">
      <c r="A114" s="1" t="s">
        <v>119</v>
      </c>
      <c r="B114" s="5">
        <f t="shared" si="5"/>
        <v>1580.3085310617571</v>
      </c>
      <c r="C114" s="3">
        <f t="shared" si="6"/>
        <v>1967.2977652219474</v>
      </c>
      <c r="D114" s="5">
        <f t="shared" si="7"/>
        <v>3547.6062962837045</v>
      </c>
      <c r="E114" s="3">
        <f t="shared" si="4"/>
        <v>58.860902103552249</v>
      </c>
      <c r="F114" s="23" t="s">
        <v>397</v>
      </c>
    </row>
    <row r="115" spans="1:6" x14ac:dyDescent="0.25">
      <c r="A115" s="1" t="s">
        <v>120</v>
      </c>
      <c r="B115" s="5">
        <f t="shared" si="5"/>
        <v>1585.5762261652962</v>
      </c>
      <c r="C115" s="3">
        <f t="shared" si="6"/>
        <v>1962.0300701184083</v>
      </c>
      <c r="D115" s="5">
        <f t="shared" si="7"/>
        <v>3547.6062962837045</v>
      </c>
      <c r="E115" s="3">
        <f t="shared" si="4"/>
        <v>58.702344480935714</v>
      </c>
      <c r="F115" s="23" t="s">
        <v>397</v>
      </c>
    </row>
    <row r="116" spans="1:6" x14ac:dyDescent="0.25">
      <c r="A116" s="1" t="s">
        <v>121</v>
      </c>
      <c r="B116" s="5">
        <f t="shared" si="5"/>
        <v>1590.8614802525137</v>
      </c>
      <c r="C116" s="3">
        <f t="shared" si="6"/>
        <v>1956.7448160311908</v>
      </c>
      <c r="D116" s="5">
        <f t="shared" si="7"/>
        <v>3547.6062962837045</v>
      </c>
      <c r="E116" s="3">
        <f t="shared" si="4"/>
        <v>58.543258332910469</v>
      </c>
      <c r="F116" s="23" t="s">
        <v>397</v>
      </c>
    </row>
    <row r="117" spans="1:6" x14ac:dyDescent="0.25">
      <c r="A117" s="1" t="s">
        <v>122</v>
      </c>
      <c r="B117" s="5">
        <f t="shared" si="5"/>
        <v>1596.1643518533554</v>
      </c>
      <c r="C117" s="3">
        <f t="shared" si="6"/>
        <v>1951.4419444303492</v>
      </c>
      <c r="D117" s="5">
        <f t="shared" si="7"/>
        <v>3547.6062962837045</v>
      </c>
      <c r="E117" s="3">
        <f t="shared" si="4"/>
        <v>58.383641897725141</v>
      </c>
      <c r="F117" s="23" t="s">
        <v>397</v>
      </c>
    </row>
    <row r="118" spans="1:6" x14ac:dyDescent="0.25">
      <c r="A118" s="1" t="s">
        <v>123</v>
      </c>
      <c r="B118" s="5">
        <f t="shared" si="5"/>
        <v>1601.4848996928665</v>
      </c>
      <c r="C118" s="3">
        <f t="shared" si="6"/>
        <v>1946.121396590838</v>
      </c>
      <c r="D118" s="5">
        <f t="shared" si="7"/>
        <v>3547.6062962837045</v>
      </c>
      <c r="E118" s="3">
        <f t="shared" si="4"/>
        <v>58.223493407755861</v>
      </c>
      <c r="F118" s="23" t="s">
        <v>397</v>
      </c>
    </row>
    <row r="119" spans="1:6" x14ac:dyDescent="0.25">
      <c r="A119" s="1" t="s">
        <v>124</v>
      </c>
      <c r="B119" s="5">
        <f t="shared" si="5"/>
        <v>1606.8231826918425</v>
      </c>
      <c r="C119" s="3">
        <f t="shared" si="6"/>
        <v>1940.783113591862</v>
      </c>
      <c r="D119" s="5">
        <f t="shared" si="7"/>
        <v>3547.6062962837045</v>
      </c>
      <c r="E119" s="3">
        <f t="shared" si="4"/>
        <v>58.062811089486672</v>
      </c>
      <c r="F119" s="23" t="s">
        <v>397</v>
      </c>
    </row>
    <row r="120" spans="1:6" x14ac:dyDescent="0.25">
      <c r="A120" s="1" t="s">
        <v>125</v>
      </c>
      <c r="B120" s="5">
        <f t="shared" si="5"/>
        <v>1612.1792599674818</v>
      </c>
      <c r="C120" s="3">
        <f t="shared" si="6"/>
        <v>1935.4270363162227</v>
      </c>
      <c r="D120" s="5">
        <f t="shared" si="7"/>
        <v>3547.6062962837045</v>
      </c>
      <c r="E120" s="3">
        <f t="shared" si="4"/>
        <v>57.90159316348992</v>
      </c>
      <c r="F120" s="23" t="s">
        <v>397</v>
      </c>
    </row>
    <row r="121" spans="1:6" x14ac:dyDescent="0.25">
      <c r="A121" s="1" t="s">
        <v>126</v>
      </c>
      <c r="B121" s="5">
        <f t="shared" si="5"/>
        <v>1617.5531908340404</v>
      </c>
      <c r="C121" s="3">
        <f t="shared" si="6"/>
        <v>1930.0531054496641</v>
      </c>
      <c r="D121" s="5">
        <f t="shared" si="7"/>
        <v>3547.6062962837045</v>
      </c>
      <c r="E121" s="3">
        <f t="shared" si="4"/>
        <v>57.739837844406523</v>
      </c>
      <c r="F121" s="23" t="s">
        <v>397</v>
      </c>
    </row>
    <row r="122" spans="1:6" x14ac:dyDescent="0.25">
      <c r="A122" s="1" t="s">
        <v>127</v>
      </c>
      <c r="B122" s="5">
        <f t="shared" si="5"/>
        <v>1622.945034803487</v>
      </c>
      <c r="C122" s="3">
        <f t="shared" si="6"/>
        <v>1924.6612614802175</v>
      </c>
      <c r="D122" s="5">
        <f t="shared" si="7"/>
        <v>3547.6062962837045</v>
      </c>
      <c r="E122" s="3">
        <f t="shared" si="4"/>
        <v>57.577543340926177</v>
      </c>
      <c r="F122" s="23" t="s">
        <v>397</v>
      </c>
    </row>
    <row r="123" spans="1:6" x14ac:dyDescent="0.25">
      <c r="A123" s="1" t="s">
        <v>128</v>
      </c>
      <c r="B123" s="5">
        <f t="shared" si="5"/>
        <v>1628.3548515861653</v>
      </c>
      <c r="C123" s="3">
        <f t="shared" si="6"/>
        <v>1919.2514446975392</v>
      </c>
      <c r="D123" s="5">
        <f t="shared" si="7"/>
        <v>3547.6062962837045</v>
      </c>
      <c r="E123" s="3">
        <f t="shared" si="4"/>
        <v>57.41470785576756</v>
      </c>
      <c r="F123" s="23" t="s">
        <v>397</v>
      </c>
    </row>
    <row r="124" spans="1:6" x14ac:dyDescent="0.25">
      <c r="A124" s="1" t="s">
        <v>129</v>
      </c>
      <c r="B124" s="5">
        <f t="shared" si="5"/>
        <v>1633.7827010914525</v>
      </c>
      <c r="C124" s="3">
        <f t="shared" si="6"/>
        <v>1913.823595192252</v>
      </c>
      <c r="D124" s="5">
        <f t="shared" si="7"/>
        <v>3547.6062962837045</v>
      </c>
      <c r="E124" s="3">
        <f t="shared" si="4"/>
        <v>57.251329585658411</v>
      </c>
      <c r="F124" s="23" t="s">
        <v>397</v>
      </c>
    </row>
    <row r="125" spans="1:6" x14ac:dyDescent="0.25">
      <c r="A125" s="1" t="s">
        <v>130</v>
      </c>
      <c r="B125" s="5">
        <f t="shared" si="5"/>
        <v>1639.228643428424</v>
      </c>
      <c r="C125" s="3">
        <f t="shared" si="6"/>
        <v>1908.3776528552805</v>
      </c>
      <c r="D125" s="5">
        <f t="shared" si="7"/>
        <v>3547.6062962837045</v>
      </c>
      <c r="E125" s="3">
        <f t="shared" si="4"/>
        <v>57.087406721315567</v>
      </c>
      <c r="F125" s="23" t="s">
        <v>397</v>
      </c>
    </row>
    <row r="126" spans="1:6" x14ac:dyDescent="0.25">
      <c r="A126" s="1" t="s">
        <v>131</v>
      </c>
      <c r="B126" s="5">
        <f t="shared" si="5"/>
        <v>1644.6927389065188</v>
      </c>
      <c r="C126" s="3">
        <f t="shared" si="6"/>
        <v>1902.9135573771857</v>
      </c>
      <c r="D126" s="5">
        <f t="shared" si="7"/>
        <v>3547.6062962837045</v>
      </c>
      <c r="E126" s="3">
        <f t="shared" si="4"/>
        <v>56.922937447424921</v>
      </c>
      <c r="F126" s="23" t="s">
        <v>397</v>
      </c>
    </row>
    <row r="127" spans="1:6" x14ac:dyDescent="0.25">
      <c r="A127" s="1" t="s">
        <v>132</v>
      </c>
      <c r="B127" s="5">
        <f t="shared" si="5"/>
        <v>1650.175048036207</v>
      </c>
      <c r="C127" s="3">
        <f t="shared" si="6"/>
        <v>1897.4312482474975</v>
      </c>
      <c r="D127" s="5">
        <f t="shared" si="7"/>
        <v>3547.6062962837045</v>
      </c>
      <c r="E127" s="3">
        <f t="shared" si="4"/>
        <v>56.757919942621307</v>
      </c>
      <c r="F127" s="23" t="s">
        <v>397</v>
      </c>
    </row>
    <row r="128" spans="1:6" x14ac:dyDescent="0.25">
      <c r="A128" s="1" t="s">
        <v>133</v>
      </c>
      <c r="B128" s="5">
        <f t="shared" si="5"/>
        <v>1655.6756315296609</v>
      </c>
      <c r="C128" s="3">
        <f t="shared" si="6"/>
        <v>1891.9306647540436</v>
      </c>
      <c r="D128" s="5">
        <f t="shared" si="7"/>
        <v>3547.6062962837045</v>
      </c>
      <c r="E128" s="3">
        <f t="shared" si="4"/>
        <v>56.592352379468338</v>
      </c>
      <c r="F128" s="23" t="s">
        <v>397</v>
      </c>
    </row>
    <row r="129" spans="1:6" x14ac:dyDescent="0.25">
      <c r="A129" s="1" t="s">
        <v>134</v>
      </c>
      <c r="B129" s="5">
        <f t="shared" si="5"/>
        <v>1661.1945503014265</v>
      </c>
      <c r="C129" s="3">
        <f t="shared" si="6"/>
        <v>1886.411745982278</v>
      </c>
      <c r="D129" s="5">
        <f t="shared" si="7"/>
        <v>3547.6062962837045</v>
      </c>
      <c r="E129" s="3">
        <f t="shared" si="4"/>
        <v>56.426232924438196</v>
      </c>
      <c r="F129" s="23" t="s">
        <v>397</v>
      </c>
    </row>
    <row r="130" spans="1:6" x14ac:dyDescent="0.25">
      <c r="A130" s="1" t="s">
        <v>135</v>
      </c>
      <c r="B130" s="5">
        <f t="shared" si="5"/>
        <v>1666.7318654690978</v>
      </c>
      <c r="C130" s="3">
        <f t="shared" si="6"/>
        <v>1880.8744308146067</v>
      </c>
      <c r="D130" s="5">
        <f t="shared" si="7"/>
        <v>3547.6062962837045</v>
      </c>
      <c r="E130" s="3">
        <f t="shared" si="4"/>
        <v>56.259559737891287</v>
      </c>
      <c r="F130" s="23" t="s">
        <v>397</v>
      </c>
    </row>
    <row r="131" spans="1:6" x14ac:dyDescent="0.25">
      <c r="A131" s="1" t="s">
        <v>136</v>
      </c>
      <c r="B131" s="5">
        <f t="shared" si="5"/>
        <v>1672.2876383539949</v>
      </c>
      <c r="C131" s="3">
        <f t="shared" si="6"/>
        <v>1875.3186579297096</v>
      </c>
      <c r="D131" s="5">
        <f t="shared" si="7"/>
        <v>3547.6062962837045</v>
      </c>
      <c r="E131" s="3">
        <f t="shared" si="4"/>
        <v>56.092330974055884</v>
      </c>
      <c r="F131" s="23" t="s">
        <v>397</v>
      </c>
    </row>
    <row r="132" spans="1:6" x14ac:dyDescent="0.25">
      <c r="A132" s="1" t="s">
        <v>137</v>
      </c>
      <c r="B132" s="5">
        <f t="shared" si="5"/>
        <v>1677.8619304818417</v>
      </c>
      <c r="C132" s="3">
        <f t="shared" si="6"/>
        <v>1869.7443658018628</v>
      </c>
      <c r="D132" s="5">
        <f t="shared" si="7"/>
        <v>3547.6062962837045</v>
      </c>
      <c r="E132" s="3">
        <f t="shared" si="4"/>
        <v>55.924544781007697</v>
      </c>
      <c r="F132" s="23" t="s">
        <v>397</v>
      </c>
    </row>
    <row r="133" spans="1:6" x14ac:dyDescent="0.25">
      <c r="A133" s="1" t="s">
        <v>138</v>
      </c>
      <c r="B133" s="5">
        <f t="shared" si="5"/>
        <v>1683.4548035834478</v>
      </c>
      <c r="C133" s="3">
        <f t="shared" si="6"/>
        <v>1864.1514927002568</v>
      </c>
      <c r="D133" s="5">
        <f t="shared" si="7"/>
        <v>3547.6062962837045</v>
      </c>
      <c r="E133" s="3">
        <f t="shared" si="4"/>
        <v>55.756199300649357</v>
      </c>
      <c r="F133" s="23" t="s">
        <v>397</v>
      </c>
    </row>
    <row r="134" spans="1:6" x14ac:dyDescent="0.25">
      <c r="A134" s="1" t="s">
        <v>139</v>
      </c>
      <c r="B134" s="5">
        <f t="shared" si="5"/>
        <v>1689.0663195953925</v>
      </c>
      <c r="C134" s="3">
        <f t="shared" si="6"/>
        <v>1858.539976688312</v>
      </c>
      <c r="D134" s="5">
        <f t="shared" si="7"/>
        <v>3547.6062962837045</v>
      </c>
      <c r="E134" s="3">
        <f t="shared" si="4"/>
        <v>55.587292668689813</v>
      </c>
      <c r="F134" s="23" t="s">
        <v>397</v>
      </c>
    </row>
    <row r="135" spans="1:6" x14ac:dyDescent="0.25">
      <c r="A135" s="1" t="s">
        <v>140</v>
      </c>
      <c r="B135" s="5">
        <f t="shared" si="5"/>
        <v>1694.6965406607108</v>
      </c>
      <c r="C135" s="3">
        <f t="shared" si="6"/>
        <v>1852.9097556229938</v>
      </c>
      <c r="D135" s="5">
        <f t="shared" si="7"/>
        <v>3547.6062962837045</v>
      </c>
      <c r="E135" s="3">
        <f t="shared" si="4"/>
        <v>55.417823014623742</v>
      </c>
      <c r="F135" s="23" t="s">
        <v>397</v>
      </c>
    </row>
    <row r="136" spans="1:6" x14ac:dyDescent="0.25">
      <c r="A136" s="1" t="s">
        <v>141</v>
      </c>
      <c r="B136" s="5">
        <f t="shared" si="5"/>
        <v>1700.3455291295797</v>
      </c>
      <c r="C136" s="3">
        <f t="shared" si="6"/>
        <v>1847.2607671541248</v>
      </c>
      <c r="D136" s="5">
        <f t="shared" si="7"/>
        <v>3547.6062962837045</v>
      </c>
      <c r="E136" s="3">
        <f t="shared" si="4"/>
        <v>55.247788461710783</v>
      </c>
      <c r="F136" s="23" t="s">
        <v>397</v>
      </c>
    </row>
    <row r="137" spans="1:6" x14ac:dyDescent="0.25">
      <c r="A137" s="1" t="s">
        <v>142</v>
      </c>
      <c r="B137" s="5">
        <f t="shared" si="5"/>
        <v>1706.0133475600117</v>
      </c>
      <c r="C137" s="3">
        <f t="shared" si="6"/>
        <v>1841.5929487236929</v>
      </c>
      <c r="D137" s="5">
        <f t="shared" si="7"/>
        <v>3547.6062962837045</v>
      </c>
      <c r="E137" s="3">
        <f t="shared" si="4"/>
        <v>55.077187126954783</v>
      </c>
      <c r="F137" s="23" t="s">
        <v>397</v>
      </c>
    </row>
    <row r="138" spans="1:6" x14ac:dyDescent="0.25">
      <c r="A138" s="1" t="s">
        <v>143</v>
      </c>
      <c r="B138" s="5">
        <f t="shared" si="5"/>
        <v>1711.7000587185448</v>
      </c>
      <c r="C138" s="3">
        <f t="shared" si="6"/>
        <v>1835.9062375651597</v>
      </c>
      <c r="D138" s="5">
        <f t="shared" si="7"/>
        <v>3547.6062962837045</v>
      </c>
      <c r="E138" s="3">
        <f t="shared" si="4"/>
        <v>54.906017121082925</v>
      </c>
      <c r="F138" s="23" t="s">
        <v>397</v>
      </c>
    </row>
    <row r="139" spans="1:6" x14ac:dyDescent="0.25">
      <c r="A139" s="1" t="s">
        <v>144</v>
      </c>
      <c r="B139" s="5">
        <f t="shared" si="5"/>
        <v>1717.40572558094</v>
      </c>
      <c r="C139" s="3">
        <f t="shared" si="6"/>
        <v>1830.2005707027645</v>
      </c>
      <c r="D139" s="5">
        <f t="shared" si="7"/>
        <v>3547.6062962837045</v>
      </c>
      <c r="E139" s="3">
        <f t="shared" ref="E139:E202" si="8">IF((E138*10000-B139)/10000&gt;0,(E138*10000-B139)/10000,0)</f>
        <v>54.734276548524832</v>
      </c>
      <c r="F139" s="23" t="s">
        <v>397</v>
      </c>
    </row>
    <row r="140" spans="1:6" x14ac:dyDescent="0.25">
      <c r="A140" s="1" t="s">
        <v>145</v>
      </c>
      <c r="B140" s="5">
        <f t="shared" ref="B140:B203" si="9">IF(E139&lt;0.0001,0,D140-C140)</f>
        <v>1723.1304113328767</v>
      </c>
      <c r="C140" s="3">
        <f t="shared" ref="C140:C203" si="10">E139*10000*($D$5/12)</f>
        <v>1824.4758849508278</v>
      </c>
      <c r="D140" s="5">
        <f t="shared" ref="D140:D203" si="11">IF(E139&lt;0.0001,0,D139)</f>
        <v>3547.6062962837045</v>
      </c>
      <c r="E140" s="3">
        <f t="shared" si="8"/>
        <v>54.561963507391546</v>
      </c>
      <c r="F140" s="23" t="s">
        <v>397</v>
      </c>
    </row>
    <row r="141" spans="1:6" x14ac:dyDescent="0.25">
      <c r="A141" s="1" t="s">
        <v>146</v>
      </c>
      <c r="B141" s="5">
        <f t="shared" si="9"/>
        <v>1728.8741793706529</v>
      </c>
      <c r="C141" s="3">
        <f t="shared" si="10"/>
        <v>1818.7321169130516</v>
      </c>
      <c r="D141" s="5">
        <f t="shared" si="11"/>
        <v>3547.6062962837045</v>
      </c>
      <c r="E141" s="3">
        <f t="shared" si="8"/>
        <v>54.389076089454477</v>
      </c>
      <c r="F141" s="23" t="s">
        <v>397</v>
      </c>
    </row>
    <row r="142" spans="1:6" x14ac:dyDescent="0.25">
      <c r="A142" s="1" t="s">
        <v>147</v>
      </c>
      <c r="B142" s="5">
        <f t="shared" si="9"/>
        <v>1734.6370933018884</v>
      </c>
      <c r="C142" s="3">
        <f t="shared" si="10"/>
        <v>1812.9692029818161</v>
      </c>
      <c r="D142" s="5">
        <f t="shared" si="11"/>
        <v>3547.6062962837045</v>
      </c>
      <c r="E142" s="3">
        <f t="shared" si="8"/>
        <v>54.215612380124291</v>
      </c>
      <c r="F142" s="23" t="s">
        <v>397</v>
      </c>
    </row>
    <row r="143" spans="1:6" x14ac:dyDescent="0.25">
      <c r="A143" s="1" t="s">
        <v>148</v>
      </c>
      <c r="B143" s="5">
        <f t="shared" si="9"/>
        <v>1740.4192169462281</v>
      </c>
      <c r="C143" s="3">
        <f t="shared" si="10"/>
        <v>1807.1870793374765</v>
      </c>
      <c r="D143" s="5">
        <f t="shared" si="11"/>
        <v>3547.6062962837045</v>
      </c>
      <c r="E143" s="3">
        <f t="shared" si="8"/>
        <v>54.041570458429668</v>
      </c>
      <c r="F143" s="23" t="s">
        <v>397</v>
      </c>
    </row>
    <row r="144" spans="1:6" x14ac:dyDescent="0.25">
      <c r="A144" s="1" t="s">
        <v>149</v>
      </c>
      <c r="B144" s="5">
        <f t="shared" si="9"/>
        <v>1746.2206143360488</v>
      </c>
      <c r="C144" s="3">
        <f t="shared" si="10"/>
        <v>1801.3856819476557</v>
      </c>
      <c r="D144" s="5">
        <f t="shared" si="11"/>
        <v>3547.6062962837045</v>
      </c>
      <c r="E144" s="3">
        <f t="shared" si="8"/>
        <v>53.866948396996058</v>
      </c>
      <c r="F144" s="23" t="s">
        <v>397</v>
      </c>
    </row>
    <row r="145" spans="1:6" x14ac:dyDescent="0.25">
      <c r="A145" s="1" t="s">
        <v>150</v>
      </c>
      <c r="B145" s="5">
        <f t="shared" si="9"/>
        <v>1752.0413497171692</v>
      </c>
      <c r="C145" s="3">
        <f t="shared" si="10"/>
        <v>1795.5649465665354</v>
      </c>
      <c r="D145" s="5">
        <f t="shared" si="11"/>
        <v>3547.6062962837045</v>
      </c>
      <c r="E145" s="3">
        <f t="shared" si="8"/>
        <v>53.691744262024343</v>
      </c>
      <c r="F145" s="23" t="s">
        <v>397</v>
      </c>
    </row>
    <row r="146" spans="1:6" x14ac:dyDescent="0.25">
      <c r="A146" s="1" t="s">
        <v>151</v>
      </c>
      <c r="B146" s="5">
        <f t="shared" si="9"/>
        <v>1757.8814875495598</v>
      </c>
      <c r="C146" s="3">
        <f t="shared" si="10"/>
        <v>1789.7248087341447</v>
      </c>
      <c r="D146" s="5">
        <f t="shared" si="11"/>
        <v>3547.6062962837045</v>
      </c>
      <c r="E146" s="3">
        <f t="shared" si="8"/>
        <v>53.51595611326939</v>
      </c>
      <c r="F146" s="23" t="s">
        <v>397</v>
      </c>
    </row>
    <row r="147" spans="1:6" x14ac:dyDescent="0.25">
      <c r="A147" s="1" t="s">
        <v>152</v>
      </c>
      <c r="B147" s="5">
        <f t="shared" si="9"/>
        <v>1763.741092508058</v>
      </c>
      <c r="C147" s="3">
        <f t="shared" si="10"/>
        <v>1783.8652037756465</v>
      </c>
      <c r="D147" s="5">
        <f t="shared" si="11"/>
        <v>3547.6062962837045</v>
      </c>
      <c r="E147" s="3">
        <f t="shared" si="8"/>
        <v>53.339582004018581</v>
      </c>
      <c r="F147" s="23" t="s">
        <v>397</v>
      </c>
    </row>
    <row r="148" spans="1:6" x14ac:dyDescent="0.25">
      <c r="A148" s="1" t="s">
        <v>153</v>
      </c>
      <c r="B148" s="5">
        <f t="shared" si="9"/>
        <v>1769.620229483085</v>
      </c>
      <c r="C148" s="3">
        <f t="shared" si="10"/>
        <v>1777.9860668006195</v>
      </c>
      <c r="D148" s="5">
        <f t="shared" si="11"/>
        <v>3547.6062962837045</v>
      </c>
      <c r="E148" s="3">
        <f t="shared" si="8"/>
        <v>53.162619981070272</v>
      </c>
      <c r="F148" s="23" t="s">
        <v>397</v>
      </c>
    </row>
    <row r="149" spans="1:6" x14ac:dyDescent="0.25">
      <c r="A149" s="1" t="s">
        <v>154</v>
      </c>
      <c r="B149" s="5">
        <f t="shared" si="9"/>
        <v>1775.518963581362</v>
      </c>
      <c r="C149" s="3">
        <f t="shared" si="10"/>
        <v>1772.0873327023426</v>
      </c>
      <c r="D149" s="5">
        <f t="shared" si="11"/>
        <v>3547.6062962837045</v>
      </c>
      <c r="E149" s="3">
        <f t="shared" si="8"/>
        <v>52.985068084712125</v>
      </c>
      <c r="F149" s="23" t="s">
        <v>397</v>
      </c>
    </row>
    <row r="150" spans="1:6" x14ac:dyDescent="0.25">
      <c r="A150" s="1" t="s">
        <v>155</v>
      </c>
      <c r="B150" s="5">
        <f t="shared" si="9"/>
        <v>1781.4373601266334</v>
      </c>
      <c r="C150" s="3">
        <f t="shared" si="10"/>
        <v>1766.1689361570711</v>
      </c>
      <c r="D150" s="5">
        <f t="shared" si="11"/>
        <v>3547.6062962837045</v>
      </c>
      <c r="E150" s="3">
        <f t="shared" si="8"/>
        <v>52.806924348699468</v>
      </c>
      <c r="F150" s="23" t="s">
        <v>397</v>
      </c>
    </row>
    <row r="151" spans="1:6" x14ac:dyDescent="0.25">
      <c r="A151" s="1" t="s">
        <v>156</v>
      </c>
      <c r="B151" s="5">
        <f t="shared" si="9"/>
        <v>1787.375484660389</v>
      </c>
      <c r="C151" s="3">
        <f t="shared" si="10"/>
        <v>1760.2308116233155</v>
      </c>
      <c r="D151" s="5">
        <f t="shared" si="11"/>
        <v>3547.6062962837045</v>
      </c>
      <c r="E151" s="3">
        <f t="shared" si="8"/>
        <v>52.628186800233429</v>
      </c>
      <c r="F151" s="23" t="s">
        <v>397</v>
      </c>
    </row>
    <row r="152" spans="1:6" x14ac:dyDescent="0.25">
      <c r="A152" s="1" t="s">
        <v>157</v>
      </c>
      <c r="B152" s="5">
        <f t="shared" si="9"/>
        <v>1793.3334029425903</v>
      </c>
      <c r="C152" s="3">
        <f t="shared" si="10"/>
        <v>1754.2728933411142</v>
      </c>
      <c r="D152" s="5">
        <f t="shared" si="11"/>
        <v>3547.6062962837045</v>
      </c>
      <c r="E152" s="3">
        <f t="shared" si="8"/>
        <v>52.448853459939166</v>
      </c>
      <c r="F152" s="23" t="s">
        <v>397</v>
      </c>
    </row>
    <row r="153" spans="1:6" x14ac:dyDescent="0.25">
      <c r="A153" s="1" t="s">
        <v>158</v>
      </c>
      <c r="B153" s="5">
        <f t="shared" si="9"/>
        <v>1799.3111809523989</v>
      </c>
      <c r="C153" s="3">
        <f t="shared" si="10"/>
        <v>1748.2951153313056</v>
      </c>
      <c r="D153" s="5">
        <f t="shared" si="11"/>
        <v>3547.6062962837045</v>
      </c>
      <c r="E153" s="3">
        <f t="shared" si="8"/>
        <v>52.268922341843918</v>
      </c>
      <c r="F153" s="23" t="s">
        <v>397</v>
      </c>
    </row>
    <row r="154" spans="1:6" x14ac:dyDescent="0.25">
      <c r="A154" s="1" t="s">
        <v>159</v>
      </c>
      <c r="B154" s="5">
        <f t="shared" si="9"/>
        <v>1805.3088848889072</v>
      </c>
      <c r="C154" s="3">
        <f t="shared" si="10"/>
        <v>1742.2974113947973</v>
      </c>
      <c r="D154" s="5">
        <f t="shared" si="11"/>
        <v>3547.6062962837045</v>
      </c>
      <c r="E154" s="3">
        <f t="shared" si="8"/>
        <v>52.08839145335503</v>
      </c>
      <c r="F154" s="23" t="s">
        <v>397</v>
      </c>
    </row>
    <row r="155" spans="1:6" x14ac:dyDescent="0.25">
      <c r="A155" s="1" t="s">
        <v>160</v>
      </c>
      <c r="B155" s="5">
        <f t="shared" si="9"/>
        <v>1811.3265811718702</v>
      </c>
      <c r="C155" s="3">
        <f t="shared" si="10"/>
        <v>1736.2797151118343</v>
      </c>
      <c r="D155" s="5">
        <f t="shared" si="11"/>
        <v>3547.6062962837045</v>
      </c>
      <c r="E155" s="3">
        <f t="shared" si="8"/>
        <v>51.907258795237837</v>
      </c>
      <c r="F155" s="23" t="s">
        <v>397</v>
      </c>
    </row>
    <row r="156" spans="1:6" x14ac:dyDescent="0.25">
      <c r="A156" s="1" t="s">
        <v>161</v>
      </c>
      <c r="B156" s="5">
        <f t="shared" si="9"/>
        <v>1817.3643364424431</v>
      </c>
      <c r="C156" s="3">
        <f t="shared" si="10"/>
        <v>1730.2419598412614</v>
      </c>
      <c r="D156" s="5">
        <f t="shared" si="11"/>
        <v>3547.6062962837045</v>
      </c>
      <c r="E156" s="3">
        <f t="shared" si="8"/>
        <v>51.725522361593598</v>
      </c>
      <c r="F156" s="23" t="s">
        <v>397</v>
      </c>
    </row>
    <row r="157" spans="1:6" x14ac:dyDescent="0.25">
      <c r="A157" s="1" t="s">
        <v>162</v>
      </c>
      <c r="B157" s="5">
        <f t="shared" si="9"/>
        <v>1823.4222175639177</v>
      </c>
      <c r="C157" s="3">
        <f t="shared" si="10"/>
        <v>1724.1840787197868</v>
      </c>
      <c r="D157" s="5">
        <f t="shared" si="11"/>
        <v>3547.6062962837045</v>
      </c>
      <c r="E157" s="3">
        <f t="shared" si="8"/>
        <v>51.543180139837212</v>
      </c>
      <c r="F157" s="23" t="s">
        <v>397</v>
      </c>
    </row>
    <row r="158" spans="1:6" x14ac:dyDescent="0.25">
      <c r="A158" s="1" t="s">
        <v>163</v>
      </c>
      <c r="B158" s="5">
        <f t="shared" si="9"/>
        <v>1829.5002916224641</v>
      </c>
      <c r="C158" s="3">
        <f t="shared" si="10"/>
        <v>1718.1060046612404</v>
      </c>
      <c r="D158" s="5">
        <f t="shared" si="11"/>
        <v>3547.6062962837045</v>
      </c>
      <c r="E158" s="3">
        <f t="shared" si="8"/>
        <v>51.360230110674962</v>
      </c>
      <c r="F158" s="23" t="s">
        <v>397</v>
      </c>
    </row>
    <row r="159" spans="1:6" x14ac:dyDescent="0.25">
      <c r="A159" s="1" t="s">
        <v>164</v>
      </c>
      <c r="B159" s="5">
        <f t="shared" si="9"/>
        <v>1835.5986259278723</v>
      </c>
      <c r="C159" s="3">
        <f t="shared" si="10"/>
        <v>1712.0076703558323</v>
      </c>
      <c r="D159" s="5">
        <f t="shared" si="11"/>
        <v>3547.6062962837045</v>
      </c>
      <c r="E159" s="3">
        <f t="shared" si="8"/>
        <v>51.176670248082175</v>
      </c>
      <c r="F159" s="23" t="s">
        <v>397</v>
      </c>
    </row>
    <row r="160" spans="1:6" x14ac:dyDescent="0.25">
      <c r="A160" s="1" t="s">
        <v>165</v>
      </c>
      <c r="B160" s="5">
        <f t="shared" si="9"/>
        <v>1841.7172880142987</v>
      </c>
      <c r="C160" s="3">
        <f t="shared" si="10"/>
        <v>1705.8890082694058</v>
      </c>
      <c r="D160" s="5">
        <f t="shared" si="11"/>
        <v>3547.6062962837045</v>
      </c>
      <c r="E160" s="3">
        <f t="shared" si="8"/>
        <v>50.992498519280744</v>
      </c>
      <c r="F160" s="23" t="s">
        <v>397</v>
      </c>
    </row>
    <row r="161" spans="1:6" x14ac:dyDescent="0.25">
      <c r="A161" s="1" t="s">
        <v>166</v>
      </c>
      <c r="B161" s="5">
        <f t="shared" si="9"/>
        <v>1847.8563456410129</v>
      </c>
      <c r="C161" s="3">
        <f t="shared" si="10"/>
        <v>1699.7499506426916</v>
      </c>
      <c r="D161" s="5">
        <f t="shared" si="11"/>
        <v>3547.6062962837045</v>
      </c>
      <c r="E161" s="3">
        <f t="shared" si="8"/>
        <v>50.807712884716643</v>
      </c>
      <c r="F161" s="23" t="s">
        <v>397</v>
      </c>
    </row>
    <row r="162" spans="1:6" x14ac:dyDescent="0.25">
      <c r="A162" s="1" t="s">
        <v>167</v>
      </c>
      <c r="B162" s="5">
        <f t="shared" si="9"/>
        <v>1854.0158667931496</v>
      </c>
      <c r="C162" s="3">
        <f t="shared" si="10"/>
        <v>1693.5904294905549</v>
      </c>
      <c r="D162" s="5">
        <f t="shared" si="11"/>
        <v>3547.6062962837045</v>
      </c>
      <c r="E162" s="3">
        <f t="shared" si="8"/>
        <v>50.622311298037324</v>
      </c>
      <c r="F162" s="23" t="s">
        <v>397</v>
      </c>
    </row>
    <row r="163" spans="1:6" x14ac:dyDescent="0.25">
      <c r="A163" s="1" t="s">
        <v>168</v>
      </c>
      <c r="B163" s="5">
        <f t="shared" si="9"/>
        <v>1860.1959196824603</v>
      </c>
      <c r="C163" s="3">
        <f t="shared" si="10"/>
        <v>1687.4103766012443</v>
      </c>
      <c r="D163" s="5">
        <f t="shared" si="11"/>
        <v>3547.6062962837045</v>
      </c>
      <c r="E163" s="3">
        <f t="shared" si="8"/>
        <v>50.436291706069085</v>
      </c>
      <c r="F163" s="23" t="s">
        <v>397</v>
      </c>
    </row>
    <row r="164" spans="1:6" x14ac:dyDescent="0.25">
      <c r="A164" s="1" t="s">
        <v>169</v>
      </c>
      <c r="B164" s="5">
        <f t="shared" si="9"/>
        <v>1866.3965727480681</v>
      </c>
      <c r="C164" s="3">
        <f t="shared" si="10"/>
        <v>1681.2097235356364</v>
      </c>
      <c r="D164" s="5">
        <f t="shared" si="11"/>
        <v>3547.6062962837045</v>
      </c>
      <c r="E164" s="3">
        <f t="shared" si="8"/>
        <v>50.249652048794282</v>
      </c>
      <c r="F164" s="23" t="s">
        <v>397</v>
      </c>
    </row>
    <row r="165" spans="1:6" x14ac:dyDescent="0.25">
      <c r="A165" s="1" t="s">
        <v>170</v>
      </c>
      <c r="B165" s="5">
        <f t="shared" si="9"/>
        <v>1872.6178946572284</v>
      </c>
      <c r="C165" s="3">
        <f t="shared" si="10"/>
        <v>1674.9884016264762</v>
      </c>
      <c r="D165" s="5">
        <f t="shared" si="11"/>
        <v>3547.6062962837045</v>
      </c>
      <c r="E165" s="3">
        <f t="shared" si="8"/>
        <v>50.062390259328552</v>
      </c>
      <c r="F165" s="23" t="s">
        <v>397</v>
      </c>
    </row>
    <row r="166" spans="1:6" x14ac:dyDescent="0.25">
      <c r="A166" s="1" t="s">
        <v>171</v>
      </c>
      <c r="B166" s="5">
        <f t="shared" si="9"/>
        <v>1878.8599543060859</v>
      </c>
      <c r="C166" s="3">
        <f t="shared" si="10"/>
        <v>1668.7463419776186</v>
      </c>
      <c r="D166" s="5">
        <f t="shared" si="11"/>
        <v>3547.6062962837045</v>
      </c>
      <c r="E166" s="3">
        <f t="shared" si="8"/>
        <v>49.874504263897947</v>
      </c>
      <c r="F166" s="23" t="s">
        <v>397</v>
      </c>
    </row>
    <row r="167" spans="1:6" x14ac:dyDescent="0.25">
      <c r="A167" s="1" t="s">
        <v>172</v>
      </c>
      <c r="B167" s="5">
        <f t="shared" si="9"/>
        <v>1885.1228208204395</v>
      </c>
      <c r="C167" s="3">
        <f t="shared" si="10"/>
        <v>1662.483475463265</v>
      </c>
      <c r="D167" s="5">
        <f t="shared" si="11"/>
        <v>3547.6062962837045</v>
      </c>
      <c r="E167" s="3">
        <f t="shared" si="8"/>
        <v>49.685991981815903</v>
      </c>
      <c r="F167" s="23" t="s">
        <v>397</v>
      </c>
    </row>
    <row r="168" spans="1:6" x14ac:dyDescent="0.25">
      <c r="A168" s="1" t="s">
        <v>173</v>
      </c>
      <c r="B168" s="5">
        <f t="shared" si="9"/>
        <v>1891.4065635565078</v>
      </c>
      <c r="C168" s="3">
        <f t="shared" si="10"/>
        <v>1656.1997327271968</v>
      </c>
      <c r="D168" s="5">
        <f t="shared" si="11"/>
        <v>3547.6062962837045</v>
      </c>
      <c r="E168" s="3">
        <f t="shared" si="8"/>
        <v>49.496851325460248</v>
      </c>
      <c r="F168" s="23" t="s">
        <v>397</v>
      </c>
    </row>
    <row r="169" spans="1:6" x14ac:dyDescent="0.25">
      <c r="A169" s="1" t="s">
        <v>174</v>
      </c>
      <c r="B169" s="5">
        <f t="shared" si="9"/>
        <v>1897.7112521016961</v>
      </c>
      <c r="C169" s="3">
        <f t="shared" si="10"/>
        <v>1649.8950441820084</v>
      </c>
      <c r="D169" s="5">
        <f t="shared" si="11"/>
        <v>3547.6062962837045</v>
      </c>
      <c r="E169" s="3">
        <f t="shared" si="8"/>
        <v>49.307080200250077</v>
      </c>
      <c r="F169" s="23" t="s">
        <v>397</v>
      </c>
    </row>
    <row r="170" spans="1:6" x14ac:dyDescent="0.25">
      <c r="A170" s="1" t="s">
        <v>175</v>
      </c>
      <c r="B170" s="5">
        <f t="shared" si="9"/>
        <v>1904.0369562753685</v>
      </c>
      <c r="C170" s="3">
        <f t="shared" si="10"/>
        <v>1643.569340008336</v>
      </c>
      <c r="D170" s="5">
        <f t="shared" si="11"/>
        <v>3547.6062962837045</v>
      </c>
      <c r="E170" s="3">
        <f t="shared" si="8"/>
        <v>49.116676504622539</v>
      </c>
      <c r="F170" s="23" t="s">
        <v>397</v>
      </c>
    </row>
    <row r="171" spans="1:6" x14ac:dyDescent="0.25">
      <c r="A171" s="1" t="s">
        <v>176</v>
      </c>
      <c r="B171" s="5">
        <f t="shared" si="9"/>
        <v>1910.3837461296198</v>
      </c>
      <c r="C171" s="3">
        <f t="shared" si="10"/>
        <v>1637.2225501540847</v>
      </c>
      <c r="D171" s="5">
        <f t="shared" si="11"/>
        <v>3547.6062962837045</v>
      </c>
      <c r="E171" s="3">
        <f t="shared" si="8"/>
        <v>48.925638130009574</v>
      </c>
      <c r="F171" s="23" t="s">
        <v>397</v>
      </c>
    </row>
    <row r="172" spans="1:6" x14ac:dyDescent="0.25">
      <c r="A172" s="1" t="s">
        <v>177</v>
      </c>
      <c r="B172" s="5">
        <f t="shared" si="9"/>
        <v>1916.751691950052</v>
      </c>
      <c r="C172" s="3">
        <f t="shared" si="10"/>
        <v>1630.8546043336526</v>
      </c>
      <c r="D172" s="5">
        <f t="shared" si="11"/>
        <v>3547.6062962837045</v>
      </c>
      <c r="E172" s="3">
        <f t="shared" si="8"/>
        <v>48.733962960814566</v>
      </c>
      <c r="F172" s="23" t="s">
        <v>397</v>
      </c>
    </row>
    <row r="173" spans="1:6" x14ac:dyDescent="0.25">
      <c r="A173" s="1" t="s">
        <v>178</v>
      </c>
      <c r="B173" s="5">
        <f t="shared" si="9"/>
        <v>1923.140864256552</v>
      </c>
      <c r="C173" s="3">
        <f t="shared" si="10"/>
        <v>1624.4654320271525</v>
      </c>
      <c r="D173" s="5">
        <f t="shared" si="11"/>
        <v>3547.6062962837045</v>
      </c>
      <c r="E173" s="3">
        <f t="shared" si="8"/>
        <v>48.541648874388912</v>
      </c>
      <c r="F173" s="23" t="s">
        <v>397</v>
      </c>
    </row>
    <row r="174" spans="1:6" x14ac:dyDescent="0.25">
      <c r="A174" s="1" t="s">
        <v>179</v>
      </c>
      <c r="B174" s="5">
        <f t="shared" si="9"/>
        <v>1929.5513338040739</v>
      </c>
      <c r="C174" s="3">
        <f t="shared" si="10"/>
        <v>1618.0549624796306</v>
      </c>
      <c r="D174" s="5">
        <f t="shared" si="11"/>
        <v>3547.6062962837045</v>
      </c>
      <c r="E174" s="3">
        <f t="shared" si="8"/>
        <v>48.348693741008503</v>
      </c>
      <c r="F174" s="23" t="s">
        <v>397</v>
      </c>
    </row>
    <row r="175" spans="1:6" x14ac:dyDescent="0.25">
      <c r="A175" s="1" t="s">
        <v>180</v>
      </c>
      <c r="B175" s="5">
        <f t="shared" si="9"/>
        <v>1935.9831715834209</v>
      </c>
      <c r="C175" s="3">
        <f t="shared" si="10"/>
        <v>1611.6231247002836</v>
      </c>
      <c r="D175" s="5">
        <f t="shared" si="11"/>
        <v>3547.6062962837045</v>
      </c>
      <c r="E175" s="3">
        <f t="shared" si="8"/>
        <v>48.155095423850163</v>
      </c>
      <c r="F175" s="23" t="s">
        <v>397</v>
      </c>
    </row>
    <row r="176" spans="1:6" x14ac:dyDescent="0.25">
      <c r="A176" s="1" t="s">
        <v>181</v>
      </c>
      <c r="B176" s="5">
        <f t="shared" si="9"/>
        <v>1942.4364488220324</v>
      </c>
      <c r="C176" s="3">
        <f t="shared" si="10"/>
        <v>1605.1698474616721</v>
      </c>
      <c r="D176" s="5">
        <f t="shared" si="11"/>
        <v>3547.6062962837045</v>
      </c>
      <c r="E176" s="3">
        <f t="shared" si="8"/>
        <v>47.960851778967957</v>
      </c>
      <c r="F176" s="23" t="s">
        <v>397</v>
      </c>
    </row>
    <row r="177" spans="1:6" x14ac:dyDescent="0.25">
      <c r="A177" s="1" t="s">
        <v>182</v>
      </c>
      <c r="B177" s="5">
        <f t="shared" si="9"/>
        <v>1948.9112369847726</v>
      </c>
      <c r="C177" s="3">
        <f t="shared" si="10"/>
        <v>1598.6950592989319</v>
      </c>
      <c r="D177" s="5">
        <f t="shared" si="11"/>
        <v>3547.6062962837045</v>
      </c>
      <c r="E177" s="3">
        <f t="shared" si="8"/>
        <v>47.765960655269481</v>
      </c>
      <c r="F177" s="23" t="s">
        <v>397</v>
      </c>
    </row>
    <row r="178" spans="1:6" x14ac:dyDescent="0.25">
      <c r="A178" s="1" t="s">
        <v>183</v>
      </c>
      <c r="B178" s="5">
        <f t="shared" si="9"/>
        <v>1955.4076077747218</v>
      </c>
      <c r="C178" s="3">
        <f t="shared" si="10"/>
        <v>1592.1986885089827</v>
      </c>
      <c r="D178" s="5">
        <f t="shared" si="11"/>
        <v>3547.6062962837045</v>
      </c>
      <c r="E178" s="3">
        <f t="shared" si="8"/>
        <v>47.570419894492012</v>
      </c>
      <c r="F178" s="23" t="s">
        <v>397</v>
      </c>
    </row>
    <row r="179" spans="1:6" x14ac:dyDescent="0.25">
      <c r="A179" s="1" t="s">
        <v>184</v>
      </c>
      <c r="B179" s="5">
        <f t="shared" si="9"/>
        <v>1961.9256331339707</v>
      </c>
      <c r="C179" s="3">
        <f t="shared" si="10"/>
        <v>1585.6806631497338</v>
      </c>
      <c r="D179" s="5">
        <f t="shared" si="11"/>
        <v>3547.6062962837045</v>
      </c>
      <c r="E179" s="3">
        <f t="shared" si="8"/>
        <v>47.374227331178616</v>
      </c>
      <c r="F179" s="23" t="s">
        <v>397</v>
      </c>
    </row>
    <row r="180" spans="1:6" x14ac:dyDescent="0.25">
      <c r="A180" s="1" t="s">
        <v>185</v>
      </c>
      <c r="B180" s="5">
        <f t="shared" si="9"/>
        <v>1968.4653852444171</v>
      </c>
      <c r="C180" s="3">
        <f t="shared" si="10"/>
        <v>1579.1409110392874</v>
      </c>
      <c r="D180" s="5">
        <f t="shared" si="11"/>
        <v>3547.6062962837045</v>
      </c>
      <c r="E180" s="3">
        <f t="shared" si="8"/>
        <v>47.177380792654176</v>
      </c>
      <c r="F180" s="23" t="s">
        <v>397</v>
      </c>
    </row>
    <row r="181" spans="1:6" x14ac:dyDescent="0.25">
      <c r="A181" s="1" t="s">
        <v>186</v>
      </c>
      <c r="B181" s="5">
        <f t="shared" si="9"/>
        <v>1975.0269365285651</v>
      </c>
      <c r="C181" s="3">
        <f t="shared" si="10"/>
        <v>1572.5793597551394</v>
      </c>
      <c r="D181" s="5">
        <f t="shared" si="11"/>
        <v>3547.6062962837045</v>
      </c>
      <c r="E181" s="3">
        <f t="shared" si="8"/>
        <v>46.979878099001319</v>
      </c>
      <c r="F181" s="23" t="s">
        <v>397</v>
      </c>
    </row>
    <row r="182" spans="1:6" x14ac:dyDescent="0.25">
      <c r="A182" s="1" t="s">
        <v>187</v>
      </c>
      <c r="B182" s="5">
        <f t="shared" si="9"/>
        <v>1981.6103596503272</v>
      </c>
      <c r="C182" s="3">
        <f t="shared" si="10"/>
        <v>1565.9959366333774</v>
      </c>
      <c r="D182" s="5">
        <f t="shared" si="11"/>
        <v>3547.6062962837045</v>
      </c>
      <c r="E182" s="3">
        <f t="shared" si="8"/>
        <v>46.78171706303629</v>
      </c>
      <c r="F182" s="23" t="s">
        <v>397</v>
      </c>
    </row>
    <row r="183" spans="1:6" x14ac:dyDescent="0.25">
      <c r="A183" s="1" t="s">
        <v>188</v>
      </c>
      <c r="B183" s="5">
        <f t="shared" si="9"/>
        <v>1988.2157275158281</v>
      </c>
      <c r="C183" s="3">
        <f t="shared" si="10"/>
        <v>1559.3905687678764</v>
      </c>
      <c r="D183" s="5">
        <f t="shared" si="11"/>
        <v>3547.6062962837045</v>
      </c>
      <c r="E183" s="3">
        <f t="shared" si="8"/>
        <v>46.582895490284706</v>
      </c>
      <c r="F183" s="23" t="s">
        <v>397</v>
      </c>
    </row>
    <row r="184" spans="1:6" x14ac:dyDescent="0.25">
      <c r="A184" s="1" t="s">
        <v>189</v>
      </c>
      <c r="B184" s="5">
        <f t="shared" si="9"/>
        <v>1994.8431132742141</v>
      </c>
      <c r="C184" s="3">
        <f t="shared" si="10"/>
        <v>1552.7631830094904</v>
      </c>
      <c r="D184" s="5">
        <f t="shared" si="11"/>
        <v>3547.6062962837045</v>
      </c>
      <c r="E184" s="3">
        <f t="shared" si="8"/>
        <v>46.383411178957289</v>
      </c>
      <c r="F184" s="23" t="s">
        <v>397</v>
      </c>
    </row>
    <row r="185" spans="1:6" x14ac:dyDescent="0.25">
      <c r="A185" s="1" t="s">
        <v>190</v>
      </c>
      <c r="B185" s="5">
        <f t="shared" si="9"/>
        <v>2001.4925903184615</v>
      </c>
      <c r="C185" s="3">
        <f t="shared" si="10"/>
        <v>1546.1137059652431</v>
      </c>
      <c r="D185" s="5">
        <f t="shared" si="11"/>
        <v>3547.6062962837045</v>
      </c>
      <c r="E185" s="3">
        <f t="shared" si="8"/>
        <v>46.183261919925442</v>
      </c>
      <c r="F185" s="23" t="s">
        <v>397</v>
      </c>
    </row>
    <row r="186" spans="1:6" x14ac:dyDescent="0.25">
      <c r="A186" s="1" t="s">
        <v>191</v>
      </c>
      <c r="B186" s="5">
        <f t="shared" si="9"/>
        <v>2008.1642322861896</v>
      </c>
      <c r="C186" s="3">
        <f t="shared" si="10"/>
        <v>1539.4420639975149</v>
      </c>
      <c r="D186" s="5">
        <f t="shared" si="11"/>
        <v>3547.6062962837045</v>
      </c>
      <c r="E186" s="3">
        <f t="shared" si="8"/>
        <v>45.982445496696819</v>
      </c>
      <c r="F186" s="23" t="s">
        <v>397</v>
      </c>
    </row>
    <row r="187" spans="1:6" x14ac:dyDescent="0.25">
      <c r="A187" s="1" t="s">
        <v>192</v>
      </c>
      <c r="B187" s="5">
        <f t="shared" si="9"/>
        <v>2014.8581130604771</v>
      </c>
      <c r="C187" s="3">
        <f t="shared" si="10"/>
        <v>1532.7481832232274</v>
      </c>
      <c r="D187" s="5">
        <f t="shared" si="11"/>
        <v>3547.6062962837045</v>
      </c>
      <c r="E187" s="3">
        <f t="shared" si="8"/>
        <v>45.780959685390776</v>
      </c>
      <c r="F187" s="23" t="s">
        <v>397</v>
      </c>
    </row>
    <row r="188" spans="1:6" x14ac:dyDescent="0.25">
      <c r="A188" s="1" t="s">
        <v>193</v>
      </c>
      <c r="B188" s="5">
        <f t="shared" si="9"/>
        <v>2021.5743067706785</v>
      </c>
      <c r="C188" s="3">
        <f t="shared" si="10"/>
        <v>1526.031989513026</v>
      </c>
      <c r="D188" s="5">
        <f t="shared" si="11"/>
        <v>3547.6062962837045</v>
      </c>
      <c r="E188" s="3">
        <f t="shared" si="8"/>
        <v>45.578802254713707</v>
      </c>
      <c r="F188" s="23" t="s">
        <v>397</v>
      </c>
    </row>
    <row r="189" spans="1:6" x14ac:dyDescent="0.25">
      <c r="A189" s="1" t="s">
        <v>194</v>
      </c>
      <c r="B189" s="5">
        <f t="shared" si="9"/>
        <v>2028.3128877932477</v>
      </c>
      <c r="C189" s="3">
        <f t="shared" si="10"/>
        <v>1519.2934084904568</v>
      </c>
      <c r="D189" s="5">
        <f t="shared" si="11"/>
        <v>3547.6062962837045</v>
      </c>
      <c r="E189" s="3">
        <f t="shared" si="8"/>
        <v>45.375970965934378</v>
      </c>
      <c r="F189" s="23" t="s">
        <v>397</v>
      </c>
    </row>
    <row r="190" spans="1:6" x14ac:dyDescent="0.25">
      <c r="A190" s="1" t="s">
        <v>195</v>
      </c>
      <c r="B190" s="5">
        <f t="shared" si="9"/>
        <v>2035.0739307525585</v>
      </c>
      <c r="C190" s="3">
        <f t="shared" si="10"/>
        <v>1512.5323655311461</v>
      </c>
      <c r="D190" s="5">
        <f t="shared" si="11"/>
        <v>3547.6062962837045</v>
      </c>
      <c r="E190" s="3">
        <f t="shared" si="8"/>
        <v>45.172463572859115</v>
      </c>
      <c r="F190" s="23" t="s">
        <v>397</v>
      </c>
    </row>
    <row r="191" spans="1:6" x14ac:dyDescent="0.25">
      <c r="A191" s="1" t="s">
        <v>196</v>
      </c>
      <c r="B191" s="5">
        <f t="shared" si="9"/>
        <v>2041.8575105217337</v>
      </c>
      <c r="C191" s="3">
        <f t="shared" si="10"/>
        <v>1505.7487857619708</v>
      </c>
      <c r="D191" s="5">
        <f t="shared" si="11"/>
        <v>3547.6062962837045</v>
      </c>
      <c r="E191" s="3">
        <f t="shared" si="8"/>
        <v>44.968277821806943</v>
      </c>
      <c r="F191" s="23" t="s">
        <v>397</v>
      </c>
    </row>
    <row r="192" spans="1:6" x14ac:dyDescent="0.25">
      <c r="A192" s="1" t="s">
        <v>197</v>
      </c>
      <c r="B192" s="5">
        <f t="shared" si="9"/>
        <v>2048.6637022234731</v>
      </c>
      <c r="C192" s="3">
        <f t="shared" si="10"/>
        <v>1498.9425940602314</v>
      </c>
      <c r="D192" s="5">
        <f t="shared" si="11"/>
        <v>3547.6062962837045</v>
      </c>
      <c r="E192" s="3">
        <f t="shared" si="8"/>
        <v>44.763411451584595</v>
      </c>
      <c r="F192" s="23" t="s">
        <v>397</v>
      </c>
    </row>
    <row r="193" spans="1:6" x14ac:dyDescent="0.25">
      <c r="A193" s="1" t="s">
        <v>198</v>
      </c>
      <c r="B193" s="5">
        <f t="shared" si="9"/>
        <v>2055.4925812308848</v>
      </c>
      <c r="C193" s="3">
        <f t="shared" si="10"/>
        <v>1492.11371505282</v>
      </c>
      <c r="D193" s="5">
        <f t="shared" si="11"/>
        <v>3547.6062962837045</v>
      </c>
      <c r="E193" s="3">
        <f t="shared" si="8"/>
        <v>44.55786219346151</v>
      </c>
      <c r="F193" s="23" t="s">
        <v>397</v>
      </c>
    </row>
    <row r="194" spans="1:6" x14ac:dyDescent="0.25">
      <c r="A194" s="1" t="s">
        <v>199</v>
      </c>
      <c r="B194" s="5">
        <f t="shared" si="9"/>
        <v>2062.3442231683212</v>
      </c>
      <c r="C194" s="3">
        <f t="shared" si="10"/>
        <v>1485.2620731153836</v>
      </c>
      <c r="D194" s="5">
        <f t="shared" si="11"/>
        <v>3547.6062962837045</v>
      </c>
      <c r="E194" s="3">
        <f t="shared" si="8"/>
        <v>44.351627771144678</v>
      </c>
      <c r="F194" s="23" t="s">
        <v>397</v>
      </c>
    </row>
    <row r="195" spans="1:6" x14ac:dyDescent="0.25">
      <c r="A195" s="1" t="s">
        <v>200</v>
      </c>
      <c r="B195" s="5">
        <f t="shared" si="9"/>
        <v>2069.218703912215</v>
      </c>
      <c r="C195" s="3">
        <f t="shared" si="10"/>
        <v>1478.3875923714895</v>
      </c>
      <c r="D195" s="5">
        <f t="shared" si="11"/>
        <v>3547.6062962837045</v>
      </c>
      <c r="E195" s="3">
        <f t="shared" si="8"/>
        <v>44.144705900753458</v>
      </c>
      <c r="F195" s="23" t="s">
        <v>397</v>
      </c>
    </row>
    <row r="196" spans="1:6" x14ac:dyDescent="0.25">
      <c r="A196" s="1" t="s">
        <v>201</v>
      </c>
      <c r="B196" s="5">
        <f t="shared" si="9"/>
        <v>2076.1160995919226</v>
      </c>
      <c r="C196" s="3">
        <f t="shared" si="10"/>
        <v>1471.4901966917821</v>
      </c>
      <c r="D196" s="5">
        <f t="shared" si="11"/>
        <v>3547.6062962837045</v>
      </c>
      <c r="E196" s="3">
        <f t="shared" si="8"/>
        <v>43.937094290794263</v>
      </c>
      <c r="F196" s="23" t="s">
        <v>397</v>
      </c>
    </row>
    <row r="197" spans="1:6" x14ac:dyDescent="0.25">
      <c r="A197" s="1" t="s">
        <v>202</v>
      </c>
      <c r="B197" s="5">
        <f t="shared" si="9"/>
        <v>2083.0364865905622</v>
      </c>
      <c r="C197" s="3">
        <f t="shared" si="10"/>
        <v>1464.5698096931421</v>
      </c>
      <c r="D197" s="5">
        <f t="shared" si="11"/>
        <v>3547.6062962837045</v>
      </c>
      <c r="E197" s="3">
        <f t="shared" si="8"/>
        <v>43.728790642135209</v>
      </c>
      <c r="F197" s="23" t="s">
        <v>397</v>
      </c>
    </row>
    <row r="198" spans="1:6" x14ac:dyDescent="0.25">
      <c r="A198" s="1" t="s">
        <v>203</v>
      </c>
      <c r="B198" s="5">
        <f t="shared" si="9"/>
        <v>2089.9799415458642</v>
      </c>
      <c r="C198" s="3">
        <f t="shared" si="10"/>
        <v>1457.6263547378403</v>
      </c>
      <c r="D198" s="5">
        <f t="shared" si="11"/>
        <v>3547.6062962837045</v>
      </c>
      <c r="E198" s="3">
        <f t="shared" si="8"/>
        <v>43.519792647980623</v>
      </c>
      <c r="F198" s="23" t="s">
        <v>397</v>
      </c>
    </row>
    <row r="199" spans="1:6" x14ac:dyDescent="0.25">
      <c r="A199" s="1" t="s">
        <v>204</v>
      </c>
      <c r="B199" s="5">
        <f t="shared" si="9"/>
        <v>2096.946541351017</v>
      </c>
      <c r="C199" s="3">
        <f t="shared" si="10"/>
        <v>1450.6597549326875</v>
      </c>
      <c r="D199" s="5">
        <f t="shared" si="11"/>
        <v>3547.6062962837045</v>
      </c>
      <c r="E199" s="3">
        <f t="shared" si="8"/>
        <v>43.310097993845524</v>
      </c>
      <c r="F199" s="23" t="s">
        <v>397</v>
      </c>
    </row>
    <row r="200" spans="1:6" x14ac:dyDescent="0.25">
      <c r="A200" s="1" t="s">
        <v>205</v>
      </c>
      <c r="B200" s="5">
        <f t="shared" si="9"/>
        <v>2103.9363631555207</v>
      </c>
      <c r="C200" s="3">
        <f t="shared" si="10"/>
        <v>1443.6699331281841</v>
      </c>
      <c r="D200" s="5">
        <f t="shared" si="11"/>
        <v>3547.6062962837045</v>
      </c>
      <c r="E200" s="3">
        <f t="shared" si="8"/>
        <v>43.099704357529966</v>
      </c>
      <c r="F200" s="23" t="s">
        <v>397</v>
      </c>
    </row>
    <row r="201" spans="1:6" x14ac:dyDescent="0.25">
      <c r="A201" s="1" t="s">
        <v>206</v>
      </c>
      <c r="B201" s="5">
        <f t="shared" si="9"/>
        <v>2110.9494843660386</v>
      </c>
      <c r="C201" s="3">
        <f t="shared" si="10"/>
        <v>1436.6568119176657</v>
      </c>
      <c r="D201" s="5">
        <f t="shared" si="11"/>
        <v>3547.6062962837045</v>
      </c>
      <c r="E201" s="3">
        <f t="shared" si="8"/>
        <v>42.888609409093363</v>
      </c>
      <c r="F201" s="23" t="s">
        <v>397</v>
      </c>
    </row>
    <row r="202" spans="1:6" x14ac:dyDescent="0.25">
      <c r="A202" s="1" t="s">
        <v>207</v>
      </c>
      <c r="B202" s="5">
        <f t="shared" si="9"/>
        <v>2117.9859826472593</v>
      </c>
      <c r="C202" s="3">
        <f t="shared" si="10"/>
        <v>1429.6203136364454</v>
      </c>
      <c r="D202" s="5">
        <f t="shared" si="11"/>
        <v>3547.6062962837045</v>
      </c>
      <c r="E202" s="3">
        <f t="shared" si="8"/>
        <v>42.676810810828634</v>
      </c>
      <c r="F202" s="23" t="s">
        <v>397</v>
      </c>
    </row>
    <row r="203" spans="1:6" x14ac:dyDescent="0.25">
      <c r="A203" s="1" t="s">
        <v>208</v>
      </c>
      <c r="B203" s="5">
        <f t="shared" si="9"/>
        <v>2125.0459359227498</v>
      </c>
      <c r="C203" s="3">
        <f t="shared" si="10"/>
        <v>1422.5603603609545</v>
      </c>
      <c r="D203" s="5">
        <f t="shared" si="11"/>
        <v>3547.6062962837045</v>
      </c>
      <c r="E203" s="3">
        <f t="shared" ref="E203:E266" si="12">IF((E202*10000-B203)/10000&gt;0,(E202*10000-B203)/10000,0)</f>
        <v>42.464306217236356</v>
      </c>
      <c r="F203" s="23" t="s">
        <v>397</v>
      </c>
    </row>
    <row r="204" spans="1:6" x14ac:dyDescent="0.25">
      <c r="A204" s="1" t="s">
        <v>209</v>
      </c>
      <c r="B204" s="5">
        <f t="shared" ref="B204:B267" si="13">IF(E203&lt;0.0001,0,D204-C204)</f>
        <v>2132.1294223758259</v>
      </c>
      <c r="C204" s="3">
        <f t="shared" ref="C204:C267" si="14">E203*10000*($D$5/12)</f>
        <v>1415.4768739078786</v>
      </c>
      <c r="D204" s="5">
        <f t="shared" ref="D204:D267" si="15">IF(E203&lt;0.0001,0,D203)</f>
        <v>3547.6062962837045</v>
      </c>
      <c r="E204" s="3">
        <f t="shared" si="12"/>
        <v>42.251093274998773</v>
      </c>
      <c r="F204" s="23" t="s">
        <v>397</v>
      </c>
    </row>
    <row r="205" spans="1:6" x14ac:dyDescent="0.25">
      <c r="A205" s="1" t="s">
        <v>210</v>
      </c>
      <c r="B205" s="5">
        <f t="shared" si="13"/>
        <v>2139.2365204504122</v>
      </c>
      <c r="C205" s="3">
        <f t="shared" si="14"/>
        <v>1408.3697758332926</v>
      </c>
      <c r="D205" s="5">
        <f t="shared" si="15"/>
        <v>3547.6062962837045</v>
      </c>
      <c r="E205" s="3">
        <f t="shared" si="12"/>
        <v>42.037169622953733</v>
      </c>
      <c r="F205" s="23" t="s">
        <v>397</v>
      </c>
    </row>
    <row r="206" spans="1:6" x14ac:dyDescent="0.25">
      <c r="A206" s="1" t="s">
        <v>211</v>
      </c>
      <c r="B206" s="5">
        <f t="shared" si="13"/>
        <v>2146.3673088519135</v>
      </c>
      <c r="C206" s="3">
        <f t="shared" si="14"/>
        <v>1401.2389874317912</v>
      </c>
      <c r="D206" s="5">
        <f t="shared" si="15"/>
        <v>3547.6062962837045</v>
      </c>
      <c r="E206" s="3">
        <f t="shared" si="12"/>
        <v>41.822532892068537</v>
      </c>
      <c r="F206" s="23" t="s">
        <v>397</v>
      </c>
    </row>
    <row r="207" spans="1:6" x14ac:dyDescent="0.25">
      <c r="A207" s="1" t="s">
        <v>212</v>
      </c>
      <c r="B207" s="5">
        <f t="shared" si="13"/>
        <v>2153.5218665480866</v>
      </c>
      <c r="C207" s="3">
        <f t="shared" si="14"/>
        <v>1394.084429735618</v>
      </c>
      <c r="D207" s="5">
        <f t="shared" si="15"/>
        <v>3547.6062962837045</v>
      </c>
      <c r="E207" s="3">
        <f t="shared" si="12"/>
        <v>41.607180705413725</v>
      </c>
      <c r="F207" s="23" t="s">
        <v>397</v>
      </c>
    </row>
    <row r="208" spans="1:6" x14ac:dyDescent="0.25">
      <c r="A208" s="1" t="s">
        <v>213</v>
      </c>
      <c r="B208" s="5">
        <f t="shared" si="13"/>
        <v>2160.7002727699137</v>
      </c>
      <c r="C208" s="3">
        <f t="shared" si="14"/>
        <v>1386.9060235137908</v>
      </c>
      <c r="D208" s="5">
        <f t="shared" si="15"/>
        <v>3547.6062962837045</v>
      </c>
      <c r="E208" s="3">
        <f t="shared" si="12"/>
        <v>41.391110678136734</v>
      </c>
      <c r="F208" s="23" t="s">
        <v>397</v>
      </c>
    </row>
    <row r="209" spans="1:6" x14ac:dyDescent="0.25">
      <c r="A209" s="1" t="s">
        <v>214</v>
      </c>
      <c r="B209" s="5">
        <f t="shared" si="13"/>
        <v>2167.9026070124801</v>
      </c>
      <c r="C209" s="3">
        <f t="shared" si="14"/>
        <v>1379.7036892712244</v>
      </c>
      <c r="D209" s="5">
        <f t="shared" si="15"/>
        <v>3547.6062962837045</v>
      </c>
      <c r="E209" s="3">
        <f t="shared" si="12"/>
        <v>41.174320417435482</v>
      </c>
      <c r="F209" s="23" t="s">
        <v>397</v>
      </c>
    </row>
    <row r="210" spans="1:6" x14ac:dyDescent="0.25">
      <c r="A210" s="1" t="s">
        <v>215</v>
      </c>
      <c r="B210" s="5">
        <f t="shared" si="13"/>
        <v>2175.1289490358549</v>
      </c>
      <c r="C210" s="3">
        <f t="shared" si="14"/>
        <v>1372.4773472478494</v>
      </c>
      <c r="D210" s="5">
        <f t="shared" si="15"/>
        <v>3547.6062962837045</v>
      </c>
      <c r="E210" s="3">
        <f t="shared" si="12"/>
        <v>40.956807522531896</v>
      </c>
      <c r="F210" s="23" t="s">
        <v>397</v>
      </c>
    </row>
    <row r="211" spans="1:6" x14ac:dyDescent="0.25">
      <c r="A211" s="1" t="s">
        <v>216</v>
      </c>
      <c r="B211" s="5">
        <f t="shared" si="13"/>
        <v>2182.3793788659746</v>
      </c>
      <c r="C211" s="3">
        <f t="shared" si="14"/>
        <v>1365.22691741773</v>
      </c>
      <c r="D211" s="5">
        <f t="shared" si="15"/>
        <v>3547.6062962837045</v>
      </c>
      <c r="E211" s="3">
        <f t="shared" si="12"/>
        <v>40.738569584645298</v>
      </c>
      <c r="F211" s="23" t="s">
        <v>397</v>
      </c>
    </row>
    <row r="212" spans="1:6" x14ac:dyDescent="0.25">
      <c r="A212" s="1" t="s">
        <v>217</v>
      </c>
      <c r="B212" s="5">
        <f t="shared" si="13"/>
        <v>2189.6539767955278</v>
      </c>
      <c r="C212" s="3">
        <f t="shared" si="14"/>
        <v>1357.9523194881767</v>
      </c>
      <c r="D212" s="5">
        <f t="shared" si="15"/>
        <v>3547.6062962837045</v>
      </c>
      <c r="E212" s="3">
        <f t="shared" si="12"/>
        <v>40.519604186965744</v>
      </c>
      <c r="F212" s="23" t="s">
        <v>397</v>
      </c>
    </row>
    <row r="213" spans="1:6" x14ac:dyDescent="0.25">
      <c r="A213" s="1" t="s">
        <v>218</v>
      </c>
      <c r="B213" s="5">
        <f t="shared" si="13"/>
        <v>2196.9528233848459</v>
      </c>
      <c r="C213" s="3">
        <f t="shared" si="14"/>
        <v>1350.6534728988584</v>
      </c>
      <c r="D213" s="5">
        <f t="shared" si="15"/>
        <v>3547.6062962837045</v>
      </c>
      <c r="E213" s="3">
        <f t="shared" si="12"/>
        <v>40.299908904627266</v>
      </c>
      <c r="F213" s="23" t="s">
        <v>397</v>
      </c>
    </row>
    <row r="214" spans="1:6" x14ac:dyDescent="0.25">
      <c r="A214" s="1" t="s">
        <v>219</v>
      </c>
      <c r="B214" s="5">
        <f t="shared" si="13"/>
        <v>2204.2759994627954</v>
      </c>
      <c r="C214" s="3">
        <f t="shared" si="14"/>
        <v>1343.3302968209091</v>
      </c>
      <c r="D214" s="5">
        <f t="shared" si="15"/>
        <v>3547.6062962837045</v>
      </c>
      <c r="E214" s="3">
        <f t="shared" si="12"/>
        <v>40.079481304680989</v>
      </c>
      <c r="F214" s="23" t="s">
        <v>397</v>
      </c>
    </row>
    <row r="215" spans="1:6" x14ac:dyDescent="0.25">
      <c r="A215" s="1" t="s">
        <v>220</v>
      </c>
      <c r="B215" s="5">
        <f t="shared" si="13"/>
        <v>2211.6235861276718</v>
      </c>
      <c r="C215" s="3">
        <f t="shared" si="14"/>
        <v>1335.9827101560329</v>
      </c>
      <c r="D215" s="5">
        <f t="shared" si="15"/>
        <v>3547.6062962837045</v>
      </c>
      <c r="E215" s="3">
        <f t="shared" si="12"/>
        <v>39.858318946068223</v>
      </c>
      <c r="F215" s="23" t="s">
        <v>397</v>
      </c>
    </row>
    <row r="216" spans="1:6" x14ac:dyDescent="0.25">
      <c r="A216" s="1" t="s">
        <v>221</v>
      </c>
      <c r="B216" s="5">
        <f t="shared" si="13"/>
        <v>2218.9956647480967</v>
      </c>
      <c r="C216" s="3">
        <f t="shared" si="14"/>
        <v>1328.6106315356076</v>
      </c>
      <c r="D216" s="5">
        <f t="shared" si="15"/>
        <v>3547.6062962837045</v>
      </c>
      <c r="E216" s="3">
        <f t="shared" si="12"/>
        <v>39.636419379593413</v>
      </c>
      <c r="F216" s="23" t="s">
        <v>397</v>
      </c>
    </row>
    <row r="217" spans="1:6" x14ac:dyDescent="0.25">
      <c r="A217" s="1" t="s">
        <v>222</v>
      </c>
      <c r="B217" s="5">
        <f t="shared" si="13"/>
        <v>2226.3923169639238</v>
      </c>
      <c r="C217" s="3">
        <f t="shared" si="14"/>
        <v>1321.2139793197805</v>
      </c>
      <c r="D217" s="5">
        <f t="shared" si="15"/>
        <v>3547.6062962837045</v>
      </c>
      <c r="E217" s="3">
        <f t="shared" si="12"/>
        <v>39.413780147897022</v>
      </c>
      <c r="F217" s="23" t="s">
        <v>397</v>
      </c>
    </row>
    <row r="218" spans="1:6" x14ac:dyDescent="0.25">
      <c r="A218" s="1" t="s">
        <v>223</v>
      </c>
      <c r="B218" s="5">
        <f t="shared" si="13"/>
        <v>2233.8136246871372</v>
      </c>
      <c r="C218" s="3">
        <f t="shared" si="14"/>
        <v>1313.7926715965675</v>
      </c>
      <c r="D218" s="5">
        <f t="shared" si="15"/>
        <v>3547.6062962837045</v>
      </c>
      <c r="E218" s="3">
        <f t="shared" si="12"/>
        <v>39.190398785428307</v>
      </c>
      <c r="F218" s="23" t="s">
        <v>397</v>
      </c>
    </row>
    <row r="219" spans="1:6" x14ac:dyDescent="0.25">
      <c r="A219" s="1" t="s">
        <v>224</v>
      </c>
      <c r="B219" s="5">
        <f t="shared" si="13"/>
        <v>2241.2596701027605</v>
      </c>
      <c r="C219" s="3">
        <f t="shared" si="14"/>
        <v>1306.3466261809438</v>
      </c>
      <c r="D219" s="5">
        <f t="shared" si="15"/>
        <v>3547.6062962837045</v>
      </c>
      <c r="E219" s="3">
        <f t="shared" si="12"/>
        <v>38.966272818418034</v>
      </c>
      <c r="F219" s="23" t="s">
        <v>397</v>
      </c>
    </row>
    <row r="220" spans="1:6" x14ac:dyDescent="0.25">
      <c r="A220" s="1" t="s">
        <v>225</v>
      </c>
      <c r="B220" s="5">
        <f t="shared" si="13"/>
        <v>2248.7305356697698</v>
      </c>
      <c r="C220" s="3">
        <f t="shared" si="14"/>
        <v>1298.8757606139345</v>
      </c>
      <c r="D220" s="5">
        <f t="shared" si="15"/>
        <v>3547.6062962837045</v>
      </c>
      <c r="E220" s="3">
        <f t="shared" si="12"/>
        <v>38.741399764851053</v>
      </c>
      <c r="F220" s="23" t="s">
        <v>397</v>
      </c>
    </row>
    <row r="221" spans="1:6" x14ac:dyDescent="0.25">
      <c r="A221" s="1" t="s">
        <v>226</v>
      </c>
      <c r="B221" s="5">
        <f t="shared" si="13"/>
        <v>2256.2263041220026</v>
      </c>
      <c r="C221" s="3">
        <f t="shared" si="14"/>
        <v>1291.3799921617019</v>
      </c>
      <c r="D221" s="5">
        <f t="shared" si="15"/>
        <v>3547.6062962837045</v>
      </c>
      <c r="E221" s="3">
        <f t="shared" si="12"/>
        <v>38.515777134438856</v>
      </c>
      <c r="F221" s="23" t="s">
        <v>397</v>
      </c>
    </row>
    <row r="222" spans="1:6" x14ac:dyDescent="0.25">
      <c r="A222" s="1" t="s">
        <v>227</v>
      </c>
      <c r="B222" s="5">
        <f t="shared" si="13"/>
        <v>2263.7470584690759</v>
      </c>
      <c r="C222" s="3">
        <f t="shared" si="14"/>
        <v>1283.8592378146286</v>
      </c>
      <c r="D222" s="5">
        <f t="shared" si="15"/>
        <v>3547.6062962837045</v>
      </c>
      <c r="E222" s="3">
        <f t="shared" si="12"/>
        <v>38.289402428591941</v>
      </c>
      <c r="F222" s="23" t="s">
        <v>397</v>
      </c>
    </row>
    <row r="223" spans="1:6" x14ac:dyDescent="0.25">
      <c r="A223" s="1" t="s">
        <v>228</v>
      </c>
      <c r="B223" s="5">
        <f t="shared" si="13"/>
        <v>2271.2928819973063</v>
      </c>
      <c r="C223" s="3">
        <f t="shared" si="14"/>
        <v>1276.3134142863983</v>
      </c>
      <c r="D223" s="5">
        <f t="shared" si="15"/>
        <v>3547.6062962837045</v>
      </c>
      <c r="E223" s="3">
        <f t="shared" si="12"/>
        <v>38.062273140392215</v>
      </c>
      <c r="F223" s="23" t="s">
        <v>397</v>
      </c>
    </row>
    <row r="224" spans="1:6" x14ac:dyDescent="0.25">
      <c r="A224" s="1" t="s">
        <v>229</v>
      </c>
      <c r="B224" s="5">
        <f t="shared" si="13"/>
        <v>2278.8638582706308</v>
      </c>
      <c r="C224" s="3">
        <f t="shared" si="14"/>
        <v>1268.742438013074</v>
      </c>
      <c r="D224" s="5">
        <f t="shared" si="15"/>
        <v>3547.6062962837045</v>
      </c>
      <c r="E224" s="3">
        <f t="shared" si="12"/>
        <v>37.834386754565152</v>
      </c>
      <c r="F224" s="23" t="s">
        <v>397</v>
      </c>
    </row>
    <row r="225" spans="1:6" x14ac:dyDescent="0.25">
      <c r="A225" s="1" t="s">
        <v>230</v>
      </c>
      <c r="B225" s="5">
        <f t="shared" si="13"/>
        <v>2286.4600711315325</v>
      </c>
      <c r="C225" s="3">
        <f t="shared" si="14"/>
        <v>1261.1462251521718</v>
      </c>
      <c r="D225" s="5">
        <f t="shared" si="15"/>
        <v>3547.6062962837045</v>
      </c>
      <c r="E225" s="3">
        <f t="shared" si="12"/>
        <v>37.605740747451996</v>
      </c>
      <c r="F225" s="23" t="s">
        <v>397</v>
      </c>
    </row>
    <row r="226" spans="1:6" x14ac:dyDescent="0.25">
      <c r="A226" s="1" t="s">
        <v>231</v>
      </c>
      <c r="B226" s="5">
        <f t="shared" si="13"/>
        <v>2294.0816047019712</v>
      </c>
      <c r="C226" s="3">
        <f t="shared" si="14"/>
        <v>1253.5246915817334</v>
      </c>
      <c r="D226" s="5">
        <f t="shared" si="15"/>
        <v>3547.6062962837045</v>
      </c>
      <c r="E226" s="3">
        <f t="shared" si="12"/>
        <v>37.376332586981796</v>
      </c>
      <c r="F226" s="23" t="s">
        <v>397</v>
      </c>
    </row>
    <row r="227" spans="1:6" x14ac:dyDescent="0.25">
      <c r="A227" s="1" t="s">
        <v>232</v>
      </c>
      <c r="B227" s="5">
        <f t="shared" si="13"/>
        <v>2301.7285433843113</v>
      </c>
      <c r="C227" s="3">
        <f t="shared" si="14"/>
        <v>1245.8777528993933</v>
      </c>
      <c r="D227" s="5">
        <f t="shared" si="15"/>
        <v>3547.6062962837045</v>
      </c>
      <c r="E227" s="3">
        <f t="shared" si="12"/>
        <v>37.146159732643369</v>
      </c>
      <c r="F227" s="23" t="s">
        <v>397</v>
      </c>
    </row>
    <row r="228" spans="1:6" x14ac:dyDescent="0.25">
      <c r="A228" s="1" t="s">
        <v>233</v>
      </c>
      <c r="B228" s="5">
        <f t="shared" si="13"/>
        <v>2309.4009718622588</v>
      </c>
      <c r="C228" s="3">
        <f t="shared" si="14"/>
        <v>1238.2053244214458</v>
      </c>
      <c r="D228" s="5">
        <f t="shared" si="15"/>
        <v>3547.6062962837045</v>
      </c>
      <c r="E228" s="3">
        <f t="shared" si="12"/>
        <v>36.915219635457142</v>
      </c>
      <c r="F228" s="23" t="s">
        <v>397</v>
      </c>
    </row>
    <row r="229" spans="1:6" x14ac:dyDescent="0.25">
      <c r="A229" s="1" t="s">
        <v>234</v>
      </c>
      <c r="B229" s="5">
        <f t="shared" si="13"/>
        <v>2317.0989751017996</v>
      </c>
      <c r="C229" s="3">
        <f t="shared" si="14"/>
        <v>1230.5073211819049</v>
      </c>
      <c r="D229" s="5">
        <f t="shared" si="15"/>
        <v>3547.6062962837045</v>
      </c>
      <c r="E229" s="3">
        <f t="shared" si="12"/>
        <v>36.683509737946963</v>
      </c>
      <c r="F229" s="23" t="s">
        <v>397</v>
      </c>
    </row>
    <row r="230" spans="1:6" x14ac:dyDescent="0.25">
      <c r="A230" s="1" t="s">
        <v>235</v>
      </c>
      <c r="B230" s="5">
        <f t="shared" si="13"/>
        <v>2324.8226383521392</v>
      </c>
      <c r="C230" s="3">
        <f t="shared" si="14"/>
        <v>1222.7836579315654</v>
      </c>
      <c r="D230" s="5">
        <f t="shared" si="15"/>
        <v>3547.6062962837045</v>
      </c>
      <c r="E230" s="3">
        <f t="shared" si="12"/>
        <v>36.451027474111747</v>
      </c>
      <c r="F230" s="23" t="s">
        <v>397</v>
      </c>
    </row>
    <row r="231" spans="1:6" x14ac:dyDescent="0.25">
      <c r="A231" s="1" t="s">
        <v>236</v>
      </c>
      <c r="B231" s="5">
        <f t="shared" si="13"/>
        <v>2332.5720471466461</v>
      </c>
      <c r="C231" s="3">
        <f t="shared" si="14"/>
        <v>1215.0342491370584</v>
      </c>
      <c r="D231" s="5">
        <f t="shared" si="15"/>
        <v>3547.6062962837045</v>
      </c>
      <c r="E231" s="3">
        <f t="shared" si="12"/>
        <v>36.217770269397086</v>
      </c>
      <c r="F231" s="23" t="s">
        <v>397</v>
      </c>
    </row>
    <row r="232" spans="1:6" x14ac:dyDescent="0.25">
      <c r="A232" s="1" t="s">
        <v>237</v>
      </c>
      <c r="B232" s="5">
        <f t="shared" si="13"/>
        <v>2340.3472873038017</v>
      </c>
      <c r="C232" s="3">
        <f t="shared" si="14"/>
        <v>1207.259008979903</v>
      </c>
      <c r="D232" s="5">
        <f t="shared" si="15"/>
        <v>3547.6062962837045</v>
      </c>
      <c r="E232" s="3">
        <f t="shared" si="12"/>
        <v>35.983735540666707</v>
      </c>
      <c r="F232" s="23" t="s">
        <v>397</v>
      </c>
    </row>
    <row r="233" spans="1:6" x14ac:dyDescent="0.25">
      <c r="A233" s="1" t="s">
        <v>238</v>
      </c>
      <c r="B233" s="5">
        <f t="shared" si="13"/>
        <v>2348.1484449281479</v>
      </c>
      <c r="C233" s="3">
        <f t="shared" si="14"/>
        <v>1199.4578513555568</v>
      </c>
      <c r="D233" s="5">
        <f t="shared" si="15"/>
        <v>3547.6062962837045</v>
      </c>
      <c r="E233" s="3">
        <f t="shared" si="12"/>
        <v>35.74892069617389</v>
      </c>
      <c r="F233" s="23" t="s">
        <v>397</v>
      </c>
    </row>
    <row r="234" spans="1:6" x14ac:dyDescent="0.25">
      <c r="A234" s="1" t="s">
        <v>239</v>
      </c>
      <c r="B234" s="5">
        <f t="shared" si="13"/>
        <v>2355.9756064112416</v>
      </c>
      <c r="C234" s="3">
        <f t="shared" si="14"/>
        <v>1191.6306898724631</v>
      </c>
      <c r="D234" s="5">
        <f t="shared" si="15"/>
        <v>3547.6062962837045</v>
      </c>
      <c r="E234" s="3">
        <f t="shared" si="12"/>
        <v>35.513323135532765</v>
      </c>
      <c r="F234" s="23" t="s">
        <v>397</v>
      </c>
    </row>
    <row r="235" spans="1:6" x14ac:dyDescent="0.25">
      <c r="A235" s="1" t="s">
        <v>240</v>
      </c>
      <c r="B235" s="5">
        <f t="shared" si="13"/>
        <v>2363.8288584326124</v>
      </c>
      <c r="C235" s="3">
        <f t="shared" si="14"/>
        <v>1183.7774378510921</v>
      </c>
      <c r="D235" s="5">
        <f t="shared" si="15"/>
        <v>3547.6062962837045</v>
      </c>
      <c r="E235" s="3">
        <f t="shared" si="12"/>
        <v>35.276940249689503</v>
      </c>
      <c r="F235" s="23" t="s">
        <v>397</v>
      </c>
    </row>
    <row r="236" spans="1:6" x14ac:dyDescent="0.25">
      <c r="A236" s="1" t="s">
        <v>241</v>
      </c>
      <c r="B236" s="5">
        <f t="shared" si="13"/>
        <v>2371.708287960721</v>
      </c>
      <c r="C236" s="3">
        <f t="shared" si="14"/>
        <v>1175.8980083229835</v>
      </c>
      <c r="D236" s="5">
        <f t="shared" si="15"/>
        <v>3547.6062962837045</v>
      </c>
      <c r="E236" s="3">
        <f t="shared" si="12"/>
        <v>35.039769420893435</v>
      </c>
      <c r="F236" s="23" t="s">
        <v>397</v>
      </c>
    </row>
    <row r="237" spans="1:6" x14ac:dyDescent="0.25">
      <c r="A237" s="1" t="s">
        <v>242</v>
      </c>
      <c r="B237" s="5">
        <f t="shared" si="13"/>
        <v>2379.6139822539235</v>
      </c>
      <c r="C237" s="3">
        <f t="shared" si="14"/>
        <v>1167.9923140297813</v>
      </c>
      <c r="D237" s="5">
        <f t="shared" si="15"/>
        <v>3547.6062962837045</v>
      </c>
      <c r="E237" s="3">
        <f t="shared" si="12"/>
        <v>34.801808022668041</v>
      </c>
      <c r="F237" s="23" t="s">
        <v>397</v>
      </c>
    </row>
    <row r="238" spans="1:6" x14ac:dyDescent="0.25">
      <c r="A238" s="1" t="s">
        <v>243</v>
      </c>
      <c r="B238" s="5">
        <f t="shared" si="13"/>
        <v>2387.5460288614363</v>
      </c>
      <c r="C238" s="3">
        <f t="shared" si="14"/>
        <v>1160.0602674222682</v>
      </c>
      <c r="D238" s="5">
        <f t="shared" si="15"/>
        <v>3547.6062962837045</v>
      </c>
      <c r="E238" s="3">
        <f t="shared" si="12"/>
        <v>34.563053419781902</v>
      </c>
      <c r="F238" s="23" t="s">
        <v>397</v>
      </c>
    </row>
    <row r="239" spans="1:6" x14ac:dyDescent="0.25">
      <c r="A239" s="1" t="s">
        <v>244</v>
      </c>
      <c r="B239" s="5">
        <f t="shared" si="13"/>
        <v>2395.5045156243077</v>
      </c>
      <c r="C239" s="3">
        <f t="shared" si="14"/>
        <v>1152.1017806593968</v>
      </c>
      <c r="D239" s="5">
        <f t="shared" si="15"/>
        <v>3547.6062962837045</v>
      </c>
      <c r="E239" s="3">
        <f t="shared" si="12"/>
        <v>34.323502968219472</v>
      </c>
      <c r="F239" s="23" t="s">
        <v>397</v>
      </c>
    </row>
    <row r="240" spans="1:6" x14ac:dyDescent="0.25">
      <c r="A240" s="1" t="s">
        <v>245</v>
      </c>
      <c r="B240" s="5">
        <f t="shared" si="13"/>
        <v>2403.4895306763888</v>
      </c>
      <c r="C240" s="3">
        <f t="shared" si="14"/>
        <v>1144.1167656073158</v>
      </c>
      <c r="D240" s="5">
        <f t="shared" si="15"/>
        <v>3547.6062962837045</v>
      </c>
      <c r="E240" s="3">
        <f t="shared" si="12"/>
        <v>34.083154015151827</v>
      </c>
      <c r="F240" s="23" t="s">
        <v>397</v>
      </c>
    </row>
    <row r="241" spans="1:6" x14ac:dyDescent="0.25">
      <c r="A241" s="1" t="s">
        <v>246</v>
      </c>
      <c r="B241" s="5">
        <f t="shared" si="13"/>
        <v>2411.50116244531</v>
      </c>
      <c r="C241" s="3">
        <f t="shared" si="14"/>
        <v>1136.1051338383943</v>
      </c>
      <c r="D241" s="5">
        <f t="shared" si="15"/>
        <v>3547.6062962837045</v>
      </c>
      <c r="E241" s="3">
        <f t="shared" si="12"/>
        <v>33.842003898907294</v>
      </c>
      <c r="F241" s="23" t="s">
        <v>397</v>
      </c>
    </row>
    <row r="242" spans="1:6" x14ac:dyDescent="0.25">
      <c r="A242" s="1" t="s">
        <v>247</v>
      </c>
      <c r="B242" s="5">
        <f t="shared" si="13"/>
        <v>2419.5394996534615</v>
      </c>
      <c r="C242" s="3">
        <f t="shared" si="14"/>
        <v>1128.0667966302433</v>
      </c>
      <c r="D242" s="5">
        <f t="shared" si="15"/>
        <v>3547.6062962837045</v>
      </c>
      <c r="E242" s="3">
        <f t="shared" si="12"/>
        <v>33.600049948941951</v>
      </c>
      <c r="F242" s="23" t="s">
        <v>397</v>
      </c>
    </row>
    <row r="243" spans="1:6" x14ac:dyDescent="0.25">
      <c r="A243" s="1" t="s">
        <v>248</v>
      </c>
      <c r="B243" s="5">
        <f t="shared" si="13"/>
        <v>2427.6046313189727</v>
      </c>
      <c r="C243" s="3">
        <f t="shared" si="14"/>
        <v>1120.0016649647318</v>
      </c>
      <c r="D243" s="5">
        <f t="shared" si="15"/>
        <v>3547.6062962837045</v>
      </c>
      <c r="E243" s="3">
        <f t="shared" si="12"/>
        <v>33.357289485810057</v>
      </c>
      <c r="F243" s="23" t="s">
        <v>397</v>
      </c>
    </row>
    <row r="244" spans="1:6" x14ac:dyDescent="0.25">
      <c r="A244" s="1" t="s">
        <v>249</v>
      </c>
      <c r="B244" s="5">
        <f t="shared" si="13"/>
        <v>2435.6966467567026</v>
      </c>
      <c r="C244" s="3">
        <f t="shared" si="14"/>
        <v>1111.9096495270019</v>
      </c>
      <c r="D244" s="5">
        <f t="shared" si="15"/>
        <v>3547.6062962837045</v>
      </c>
      <c r="E244" s="3">
        <f t="shared" si="12"/>
        <v>33.113719821134382</v>
      </c>
      <c r="F244" s="23" t="s">
        <v>397</v>
      </c>
    </row>
    <row r="245" spans="1:6" x14ac:dyDescent="0.25">
      <c r="A245" s="1" t="s">
        <v>250</v>
      </c>
      <c r="B245" s="5">
        <f t="shared" si="13"/>
        <v>2443.8156355792253</v>
      </c>
      <c r="C245" s="3">
        <f t="shared" si="14"/>
        <v>1103.7906607044795</v>
      </c>
      <c r="D245" s="5">
        <f t="shared" si="15"/>
        <v>3547.6062962837045</v>
      </c>
      <c r="E245" s="3">
        <f t="shared" si="12"/>
        <v>32.869338257576459</v>
      </c>
      <c r="F245" s="23" t="s">
        <v>397</v>
      </c>
    </row>
    <row r="246" spans="1:6" x14ac:dyDescent="0.25">
      <c r="A246" s="1" t="s">
        <v>251</v>
      </c>
      <c r="B246" s="5">
        <f t="shared" si="13"/>
        <v>2451.9616876978225</v>
      </c>
      <c r="C246" s="3">
        <f t="shared" si="14"/>
        <v>1095.644608585882</v>
      </c>
      <c r="D246" s="5">
        <f t="shared" si="15"/>
        <v>3547.6062962837045</v>
      </c>
      <c r="E246" s="3">
        <f t="shared" si="12"/>
        <v>32.624142088806678</v>
      </c>
      <c r="F246" s="23" t="s">
        <v>397</v>
      </c>
    </row>
    <row r="247" spans="1:6" x14ac:dyDescent="0.25">
      <c r="A247" s="1" t="s">
        <v>252</v>
      </c>
      <c r="B247" s="5">
        <f t="shared" si="13"/>
        <v>2460.1348933234822</v>
      </c>
      <c r="C247" s="3">
        <f t="shared" si="14"/>
        <v>1087.4714029602226</v>
      </c>
      <c r="D247" s="5">
        <f t="shared" si="15"/>
        <v>3547.6062962837045</v>
      </c>
      <c r="E247" s="3">
        <f t="shared" si="12"/>
        <v>32.37812859947433</v>
      </c>
      <c r="F247" s="23" t="s">
        <v>397</v>
      </c>
    </row>
    <row r="248" spans="1:6" x14ac:dyDescent="0.25">
      <c r="A248" s="1" t="s">
        <v>253</v>
      </c>
      <c r="B248" s="5">
        <f t="shared" si="13"/>
        <v>2468.3353429678937</v>
      </c>
      <c r="C248" s="3">
        <f t="shared" si="14"/>
        <v>1079.2709533158111</v>
      </c>
      <c r="D248" s="5">
        <f t="shared" si="15"/>
        <v>3547.6062962837045</v>
      </c>
      <c r="E248" s="3">
        <f t="shared" si="12"/>
        <v>32.13129506517754</v>
      </c>
      <c r="F248" s="23" t="s">
        <v>397</v>
      </c>
    </row>
    <row r="249" spans="1:6" x14ac:dyDescent="0.25">
      <c r="A249" s="1" t="s">
        <v>254</v>
      </c>
      <c r="B249" s="5">
        <f t="shared" si="13"/>
        <v>2476.5631274444531</v>
      </c>
      <c r="C249" s="3">
        <f t="shared" si="14"/>
        <v>1071.0431688392514</v>
      </c>
      <c r="D249" s="5">
        <f t="shared" si="15"/>
        <v>3547.6062962837045</v>
      </c>
      <c r="E249" s="3">
        <f t="shared" si="12"/>
        <v>31.883638752433093</v>
      </c>
      <c r="F249" s="23" t="s">
        <v>397</v>
      </c>
    </row>
    <row r="250" spans="1:6" x14ac:dyDescent="0.25">
      <c r="A250" s="1" t="s">
        <v>255</v>
      </c>
      <c r="B250" s="5">
        <f t="shared" si="13"/>
        <v>2484.8183378692679</v>
      </c>
      <c r="C250" s="3">
        <f t="shared" si="14"/>
        <v>1062.7879584144366</v>
      </c>
      <c r="D250" s="5">
        <f t="shared" si="15"/>
        <v>3547.6062962837045</v>
      </c>
      <c r="E250" s="3">
        <f t="shared" si="12"/>
        <v>31.635156918646167</v>
      </c>
      <c r="F250" s="23" t="s">
        <v>397</v>
      </c>
    </row>
    <row r="251" spans="1:6" x14ac:dyDescent="0.25">
      <c r="A251" s="1" t="s">
        <v>256</v>
      </c>
      <c r="B251" s="5">
        <f t="shared" si="13"/>
        <v>2493.1010656621656</v>
      </c>
      <c r="C251" s="3">
        <f t="shared" si="14"/>
        <v>1054.5052306215391</v>
      </c>
      <c r="D251" s="5">
        <f t="shared" si="15"/>
        <v>3547.6062962837045</v>
      </c>
      <c r="E251" s="3">
        <f t="shared" si="12"/>
        <v>31.385846812079951</v>
      </c>
      <c r="F251" s="23" t="s">
        <v>397</v>
      </c>
    </row>
    <row r="252" spans="1:6" x14ac:dyDescent="0.25">
      <c r="A252" s="1" t="s">
        <v>257</v>
      </c>
      <c r="B252" s="5">
        <f t="shared" si="13"/>
        <v>2501.4114025477061</v>
      </c>
      <c r="C252" s="3">
        <f t="shared" si="14"/>
        <v>1046.1948937359984</v>
      </c>
      <c r="D252" s="5">
        <f t="shared" si="15"/>
        <v>3547.6062962837045</v>
      </c>
      <c r="E252" s="3">
        <f t="shared" si="12"/>
        <v>31.135705671825178</v>
      </c>
      <c r="F252" s="23" t="s">
        <v>397</v>
      </c>
    </row>
    <row r="253" spans="1:6" x14ac:dyDescent="0.25">
      <c r="A253" s="1" t="s">
        <v>258</v>
      </c>
      <c r="B253" s="5">
        <f t="shared" si="13"/>
        <v>2509.7494405561984</v>
      </c>
      <c r="C253" s="3">
        <f t="shared" si="14"/>
        <v>1037.8568557275059</v>
      </c>
      <c r="D253" s="5">
        <f t="shared" si="15"/>
        <v>3547.6062962837045</v>
      </c>
      <c r="E253" s="3">
        <f t="shared" si="12"/>
        <v>30.884730727769558</v>
      </c>
      <c r="F253" s="23" t="s">
        <v>397</v>
      </c>
    </row>
    <row r="254" spans="1:6" x14ac:dyDescent="0.25">
      <c r="A254" s="1" t="s">
        <v>259</v>
      </c>
      <c r="B254" s="5">
        <f t="shared" si="13"/>
        <v>2518.1152720247192</v>
      </c>
      <c r="C254" s="3">
        <f t="shared" si="14"/>
        <v>1029.4910242589854</v>
      </c>
      <c r="D254" s="5">
        <f t="shared" si="15"/>
        <v>3547.6062962837045</v>
      </c>
      <c r="E254" s="3">
        <f t="shared" si="12"/>
        <v>30.632919200567088</v>
      </c>
      <c r="F254" s="23" t="s">
        <v>397</v>
      </c>
    </row>
    <row r="255" spans="1:6" x14ac:dyDescent="0.25">
      <c r="A255" s="1" t="s">
        <v>260</v>
      </c>
      <c r="B255" s="5">
        <f t="shared" si="13"/>
        <v>2526.508989598135</v>
      </c>
      <c r="C255" s="3">
        <f t="shared" si="14"/>
        <v>1021.0973066855696</v>
      </c>
      <c r="D255" s="5">
        <f t="shared" si="15"/>
        <v>3547.6062962837045</v>
      </c>
      <c r="E255" s="3">
        <f t="shared" si="12"/>
        <v>30.380268301607273</v>
      </c>
      <c r="F255" s="23" t="s">
        <v>397</v>
      </c>
    </row>
    <row r="256" spans="1:6" x14ac:dyDescent="0.25">
      <c r="A256" s="1" t="s">
        <v>261</v>
      </c>
      <c r="B256" s="5">
        <f t="shared" si="13"/>
        <v>2534.9306862301287</v>
      </c>
      <c r="C256" s="3">
        <f t="shared" si="14"/>
        <v>1012.6756100535758</v>
      </c>
      <c r="D256" s="5">
        <f t="shared" si="15"/>
        <v>3547.6062962837045</v>
      </c>
      <c r="E256" s="3">
        <f t="shared" si="12"/>
        <v>30.126775232984258</v>
      </c>
      <c r="F256" s="23" t="s">
        <v>397</v>
      </c>
    </row>
    <row r="257" spans="1:6" x14ac:dyDescent="0.25">
      <c r="A257" s="1" t="s">
        <v>262</v>
      </c>
      <c r="B257" s="5">
        <f t="shared" si="13"/>
        <v>2543.380455184229</v>
      </c>
      <c r="C257" s="3">
        <f t="shared" si="14"/>
        <v>1004.2258410994754</v>
      </c>
      <c r="D257" s="5">
        <f t="shared" si="15"/>
        <v>3547.6062962837045</v>
      </c>
      <c r="E257" s="3">
        <f t="shared" si="12"/>
        <v>29.872437187465838</v>
      </c>
      <c r="F257" s="23" t="s">
        <v>397</v>
      </c>
    </row>
    <row r="258" spans="1:6" x14ac:dyDescent="0.25">
      <c r="A258" s="1" t="s">
        <v>263</v>
      </c>
      <c r="B258" s="5">
        <f t="shared" si="13"/>
        <v>2551.8583900348431</v>
      </c>
      <c r="C258" s="3">
        <f t="shared" si="14"/>
        <v>995.74790624886134</v>
      </c>
      <c r="D258" s="5">
        <f t="shared" si="15"/>
        <v>3547.6062962837045</v>
      </c>
      <c r="E258" s="3">
        <f t="shared" si="12"/>
        <v>29.617251348462357</v>
      </c>
      <c r="F258" s="23" t="s">
        <v>397</v>
      </c>
    </row>
    <row r="259" spans="1:6" x14ac:dyDescent="0.25">
      <c r="A259" s="1" t="s">
        <v>264</v>
      </c>
      <c r="B259" s="5">
        <f t="shared" si="13"/>
        <v>2560.3645846682925</v>
      </c>
      <c r="C259" s="3">
        <f t="shared" si="14"/>
        <v>987.24171161541199</v>
      </c>
      <c r="D259" s="5">
        <f t="shared" si="15"/>
        <v>3547.6062962837045</v>
      </c>
      <c r="E259" s="3">
        <f t="shared" si="12"/>
        <v>29.361214889995527</v>
      </c>
      <c r="F259" s="23" t="s">
        <v>397</v>
      </c>
    </row>
    <row r="260" spans="1:6" x14ac:dyDescent="0.25">
      <c r="A260" s="1" t="s">
        <v>265</v>
      </c>
      <c r="B260" s="5">
        <f t="shared" si="13"/>
        <v>2568.8991332838536</v>
      </c>
      <c r="C260" s="3">
        <f t="shared" si="14"/>
        <v>978.70716299985099</v>
      </c>
      <c r="D260" s="5">
        <f t="shared" si="15"/>
        <v>3547.6062962837045</v>
      </c>
      <c r="E260" s="3">
        <f t="shared" si="12"/>
        <v>29.10432497666714</v>
      </c>
      <c r="F260" s="23" t="s">
        <v>397</v>
      </c>
    </row>
    <row r="261" spans="1:6" x14ac:dyDescent="0.25">
      <c r="A261" s="1" t="s">
        <v>266</v>
      </c>
      <c r="B261" s="5">
        <f t="shared" si="13"/>
        <v>2577.4621303947997</v>
      </c>
      <c r="C261" s="3">
        <f t="shared" si="14"/>
        <v>970.14416588890469</v>
      </c>
      <c r="D261" s="5">
        <f t="shared" si="15"/>
        <v>3547.6062962837045</v>
      </c>
      <c r="E261" s="3">
        <f t="shared" si="12"/>
        <v>28.846578763627658</v>
      </c>
      <c r="F261" s="23" t="s">
        <v>397</v>
      </c>
    </row>
    <row r="262" spans="1:6" x14ac:dyDescent="0.25">
      <c r="A262" s="1" t="s">
        <v>267</v>
      </c>
      <c r="B262" s="5">
        <f t="shared" si="13"/>
        <v>2586.0536708294494</v>
      </c>
      <c r="C262" s="3">
        <f t="shared" si="14"/>
        <v>961.55262545425524</v>
      </c>
      <c r="D262" s="5">
        <f t="shared" si="15"/>
        <v>3547.6062962837045</v>
      </c>
      <c r="E262" s="3">
        <f t="shared" si="12"/>
        <v>28.587973396544712</v>
      </c>
      <c r="F262" s="23" t="s">
        <v>397</v>
      </c>
    </row>
    <row r="263" spans="1:6" x14ac:dyDescent="0.25">
      <c r="A263" s="1" t="s">
        <v>268</v>
      </c>
      <c r="B263" s="5">
        <f t="shared" si="13"/>
        <v>2594.673849732214</v>
      </c>
      <c r="C263" s="3">
        <f t="shared" si="14"/>
        <v>952.93244655149044</v>
      </c>
      <c r="D263" s="5">
        <f t="shared" si="15"/>
        <v>3547.6062962837045</v>
      </c>
      <c r="E263" s="3">
        <f t="shared" si="12"/>
        <v>28.328506011571491</v>
      </c>
      <c r="F263" s="23" t="s">
        <v>397</v>
      </c>
    </row>
    <row r="264" spans="1:6" x14ac:dyDescent="0.25">
      <c r="A264" s="1" t="s">
        <v>269</v>
      </c>
      <c r="B264" s="5">
        <f t="shared" si="13"/>
        <v>2603.322762564655</v>
      </c>
      <c r="C264" s="3">
        <f t="shared" si="14"/>
        <v>944.28353371904973</v>
      </c>
      <c r="D264" s="5">
        <f t="shared" si="15"/>
        <v>3547.6062962837045</v>
      </c>
      <c r="E264" s="3">
        <f t="shared" si="12"/>
        <v>28.068173735315028</v>
      </c>
      <c r="F264" s="23" t="s">
        <v>397</v>
      </c>
    </row>
    <row r="265" spans="1:6" x14ac:dyDescent="0.25">
      <c r="A265" s="1" t="s">
        <v>270</v>
      </c>
      <c r="B265" s="5">
        <f t="shared" si="13"/>
        <v>2612.0005051065368</v>
      </c>
      <c r="C265" s="3">
        <f t="shared" si="14"/>
        <v>935.60579117716759</v>
      </c>
      <c r="D265" s="5">
        <f t="shared" si="15"/>
        <v>3547.6062962837045</v>
      </c>
      <c r="E265" s="3">
        <f t="shared" si="12"/>
        <v>27.806973684804376</v>
      </c>
      <c r="F265" s="23" t="s">
        <v>397</v>
      </c>
    </row>
    <row r="266" spans="1:6" x14ac:dyDescent="0.25">
      <c r="A266" s="1" t="s">
        <v>271</v>
      </c>
      <c r="B266" s="5">
        <f t="shared" si="13"/>
        <v>2620.7071734568917</v>
      </c>
      <c r="C266" s="3">
        <f t="shared" si="14"/>
        <v>926.89912282681257</v>
      </c>
      <c r="D266" s="5">
        <f t="shared" si="15"/>
        <v>3547.6062962837045</v>
      </c>
      <c r="E266" s="3">
        <f t="shared" si="12"/>
        <v>27.544902967458682</v>
      </c>
      <c r="F266" s="23" t="s">
        <v>397</v>
      </c>
    </row>
    <row r="267" spans="1:6" x14ac:dyDescent="0.25">
      <c r="A267" s="1" t="s">
        <v>272</v>
      </c>
      <c r="B267" s="5">
        <f t="shared" si="13"/>
        <v>2629.4428640350816</v>
      </c>
      <c r="C267" s="3">
        <f t="shared" si="14"/>
        <v>918.16343224862283</v>
      </c>
      <c r="D267" s="5">
        <f t="shared" si="15"/>
        <v>3547.6062962837045</v>
      </c>
      <c r="E267" s="3">
        <f t="shared" ref="E267:E330" si="16">IF((E266*10000-B267)/10000&gt;0,(E266*10000-B267)/10000,0)</f>
        <v>27.281958681055176</v>
      </c>
      <c r="F267" s="23" t="s">
        <v>397</v>
      </c>
    </row>
    <row r="268" spans="1:6" x14ac:dyDescent="0.25">
      <c r="A268" s="1" t="s">
        <v>273</v>
      </c>
      <c r="B268" s="5">
        <f t="shared" ref="B268:B331" si="17">IF(E267&lt;0.0001,0,D268-C268)</f>
        <v>2638.2076735818655</v>
      </c>
      <c r="C268" s="3">
        <f t="shared" ref="C268:C331" si="18">E267*10000*($D$5/12)</f>
        <v>909.39862270183926</v>
      </c>
      <c r="D268" s="5">
        <f t="shared" ref="D268:D331" si="19">IF(E267&lt;0.0001,0,D267)</f>
        <v>3547.6062962837045</v>
      </c>
      <c r="E268" s="3">
        <f t="shared" si="16"/>
        <v>27.018137913696993</v>
      </c>
      <c r="F268" s="23" t="s">
        <v>397</v>
      </c>
    </row>
    <row r="269" spans="1:6" x14ac:dyDescent="0.25">
      <c r="A269" s="1" t="s">
        <v>274</v>
      </c>
      <c r="B269" s="5">
        <f t="shared" si="17"/>
        <v>2647.0016991604716</v>
      </c>
      <c r="C269" s="3">
        <f t="shared" si="18"/>
        <v>900.60459712323313</v>
      </c>
      <c r="D269" s="5">
        <f t="shared" si="19"/>
        <v>3547.6062962837045</v>
      </c>
      <c r="E269" s="3">
        <f t="shared" si="16"/>
        <v>26.753437743780943</v>
      </c>
      <c r="F269" s="23" t="s">
        <v>397</v>
      </c>
    </row>
    <row r="270" spans="1:6" x14ac:dyDescent="0.25">
      <c r="A270" s="1" t="s">
        <v>275</v>
      </c>
      <c r="B270" s="5">
        <f t="shared" si="17"/>
        <v>2655.8250381576731</v>
      </c>
      <c r="C270" s="3">
        <f t="shared" si="18"/>
        <v>891.7812581260315</v>
      </c>
      <c r="D270" s="5">
        <f t="shared" si="19"/>
        <v>3547.6062962837045</v>
      </c>
      <c r="E270" s="3">
        <f t="shared" si="16"/>
        <v>26.487855239965175</v>
      </c>
      <c r="F270" s="23" t="s">
        <v>397</v>
      </c>
    </row>
    <row r="271" spans="1:6" x14ac:dyDescent="0.25">
      <c r="A271" s="1" t="s">
        <v>276</v>
      </c>
      <c r="B271" s="5">
        <f t="shared" si="17"/>
        <v>2664.6777882848655</v>
      </c>
      <c r="C271" s="3">
        <f t="shared" si="18"/>
        <v>882.92850799883911</v>
      </c>
      <c r="D271" s="5">
        <f t="shared" si="19"/>
        <v>3547.6062962837045</v>
      </c>
      <c r="E271" s="3">
        <f t="shared" si="16"/>
        <v>26.22138746113669</v>
      </c>
      <c r="F271" s="23" t="s">
        <v>397</v>
      </c>
    </row>
    <row r="272" spans="1:6" x14ac:dyDescent="0.25">
      <c r="A272" s="1" t="s">
        <v>277</v>
      </c>
      <c r="B272" s="5">
        <f t="shared" si="17"/>
        <v>2673.560047579148</v>
      </c>
      <c r="C272" s="3">
        <f t="shared" si="18"/>
        <v>874.04624870455632</v>
      </c>
      <c r="D272" s="5">
        <f t="shared" si="19"/>
        <v>3547.6062962837045</v>
      </c>
      <c r="E272" s="3">
        <f t="shared" si="16"/>
        <v>25.954031456378775</v>
      </c>
      <c r="F272" s="23" t="s">
        <v>397</v>
      </c>
    </row>
    <row r="273" spans="1:6" x14ac:dyDescent="0.25">
      <c r="A273" s="1" t="s">
        <v>278</v>
      </c>
      <c r="B273" s="5">
        <f t="shared" si="17"/>
        <v>2682.471914404412</v>
      </c>
      <c r="C273" s="3">
        <f t="shared" si="18"/>
        <v>865.1343818792925</v>
      </c>
      <c r="D273" s="5">
        <f t="shared" si="19"/>
        <v>3547.6062962837045</v>
      </c>
      <c r="E273" s="3">
        <f t="shared" si="16"/>
        <v>25.685784264938331</v>
      </c>
      <c r="F273" s="23" t="s">
        <v>397</v>
      </c>
    </row>
    <row r="274" spans="1:6" x14ac:dyDescent="0.25">
      <c r="A274" s="1" t="s">
        <v>279</v>
      </c>
      <c r="B274" s="5">
        <f t="shared" si="17"/>
        <v>2691.413487452427</v>
      </c>
      <c r="C274" s="3">
        <f t="shared" si="18"/>
        <v>856.19280883127772</v>
      </c>
      <c r="D274" s="5">
        <f t="shared" si="19"/>
        <v>3547.6062962837045</v>
      </c>
      <c r="E274" s="3">
        <f t="shared" si="16"/>
        <v>25.416642916193087</v>
      </c>
      <c r="F274" s="23" t="s">
        <v>397</v>
      </c>
    </row>
    <row r="275" spans="1:6" x14ac:dyDescent="0.25">
      <c r="A275" s="1" t="s">
        <v>280</v>
      </c>
      <c r="B275" s="5">
        <f t="shared" si="17"/>
        <v>2700.3848657439348</v>
      </c>
      <c r="C275" s="3">
        <f t="shared" si="18"/>
        <v>847.22143053976959</v>
      </c>
      <c r="D275" s="5">
        <f t="shared" si="19"/>
        <v>3547.6062962837045</v>
      </c>
      <c r="E275" s="3">
        <f t="shared" si="16"/>
        <v>25.146604429618694</v>
      </c>
      <c r="F275" s="23" t="s">
        <v>397</v>
      </c>
    </row>
    <row r="276" spans="1:6" x14ac:dyDescent="0.25">
      <c r="A276" s="1" t="s">
        <v>281</v>
      </c>
      <c r="B276" s="5">
        <f t="shared" si="17"/>
        <v>2709.3861486297483</v>
      </c>
      <c r="C276" s="3">
        <f t="shared" si="18"/>
        <v>838.22014765395647</v>
      </c>
      <c r="D276" s="5">
        <f t="shared" si="19"/>
        <v>3547.6062962837045</v>
      </c>
      <c r="E276" s="3">
        <f t="shared" si="16"/>
        <v>24.87566581475572</v>
      </c>
      <c r="F276" s="23" t="s">
        <v>397</v>
      </c>
    </row>
    <row r="277" spans="1:6" x14ac:dyDescent="0.25">
      <c r="A277" s="1" t="s">
        <v>282</v>
      </c>
      <c r="B277" s="5">
        <f t="shared" si="17"/>
        <v>2718.4174357918473</v>
      </c>
      <c r="C277" s="3">
        <f t="shared" si="18"/>
        <v>829.18886049185744</v>
      </c>
      <c r="D277" s="5">
        <f t="shared" si="19"/>
        <v>3547.6062962837045</v>
      </c>
      <c r="E277" s="3">
        <f t="shared" si="16"/>
        <v>24.603824071176536</v>
      </c>
      <c r="F277" s="23" t="s">
        <v>397</v>
      </c>
    </row>
    <row r="278" spans="1:6" x14ac:dyDescent="0.25">
      <c r="A278" s="1" t="s">
        <v>283</v>
      </c>
      <c r="B278" s="5">
        <f t="shared" si="17"/>
        <v>2727.4788272444866</v>
      </c>
      <c r="C278" s="3">
        <f t="shared" si="18"/>
        <v>820.12746903921789</v>
      </c>
      <c r="D278" s="5">
        <f t="shared" si="19"/>
        <v>3547.6062962837045</v>
      </c>
      <c r="E278" s="3">
        <f t="shared" si="16"/>
        <v>24.331076188452087</v>
      </c>
      <c r="F278" s="23" t="s">
        <v>397</v>
      </c>
    </row>
    <row r="279" spans="1:6" x14ac:dyDescent="0.25">
      <c r="A279" s="1" t="s">
        <v>284</v>
      </c>
      <c r="B279" s="5">
        <f t="shared" si="17"/>
        <v>2736.5704233353017</v>
      </c>
      <c r="C279" s="3">
        <f t="shared" si="18"/>
        <v>811.03587294840293</v>
      </c>
      <c r="D279" s="5">
        <f t="shared" si="19"/>
        <v>3547.6062962837045</v>
      </c>
      <c r="E279" s="3">
        <f t="shared" si="16"/>
        <v>24.057419146118558</v>
      </c>
      <c r="F279" s="23" t="s">
        <v>397</v>
      </c>
    </row>
    <row r="280" spans="1:6" x14ac:dyDescent="0.25">
      <c r="A280" s="1" t="s">
        <v>285</v>
      </c>
      <c r="B280" s="5">
        <f t="shared" si="17"/>
        <v>2745.6923247464192</v>
      </c>
      <c r="C280" s="3">
        <f t="shared" si="18"/>
        <v>801.91397153728531</v>
      </c>
      <c r="D280" s="5">
        <f t="shared" si="19"/>
        <v>3547.6062962837045</v>
      </c>
      <c r="E280" s="3">
        <f t="shared" si="16"/>
        <v>23.782849913643915</v>
      </c>
      <c r="F280" s="23" t="s">
        <v>397</v>
      </c>
    </row>
    <row r="281" spans="1:6" x14ac:dyDescent="0.25">
      <c r="A281" s="1" t="s">
        <v>286</v>
      </c>
      <c r="B281" s="5">
        <f t="shared" si="17"/>
        <v>2754.8446324955739</v>
      </c>
      <c r="C281" s="3">
        <f t="shared" si="18"/>
        <v>792.76166378813059</v>
      </c>
      <c r="D281" s="5">
        <f t="shared" si="19"/>
        <v>3547.6062962837045</v>
      </c>
      <c r="E281" s="3">
        <f t="shared" si="16"/>
        <v>23.507365450394357</v>
      </c>
      <c r="F281" s="23" t="s">
        <v>397</v>
      </c>
    </row>
    <row r="282" spans="1:6" x14ac:dyDescent="0.25">
      <c r="A282" s="1" t="s">
        <v>287</v>
      </c>
      <c r="B282" s="5">
        <f t="shared" si="17"/>
        <v>2764.027447937226</v>
      </c>
      <c r="C282" s="3">
        <f t="shared" si="18"/>
        <v>783.57884834647859</v>
      </c>
      <c r="D282" s="5">
        <f t="shared" si="19"/>
        <v>3547.6062962837045</v>
      </c>
      <c r="E282" s="3">
        <f t="shared" si="16"/>
        <v>23.230962705600636</v>
      </c>
      <c r="F282" s="23" t="s">
        <v>397</v>
      </c>
    </row>
    <row r="283" spans="1:6" x14ac:dyDescent="0.25">
      <c r="A283" s="1" t="s">
        <v>288</v>
      </c>
      <c r="B283" s="5">
        <f t="shared" si="17"/>
        <v>2773.2408727636835</v>
      </c>
      <c r="C283" s="3">
        <f t="shared" si="18"/>
        <v>774.36542352002118</v>
      </c>
      <c r="D283" s="5">
        <f t="shared" si="19"/>
        <v>3547.6062962837045</v>
      </c>
      <c r="E283" s="3">
        <f t="shared" si="16"/>
        <v>22.953638618324266</v>
      </c>
      <c r="F283" s="23" t="s">
        <v>397</v>
      </c>
    </row>
    <row r="284" spans="1:6" x14ac:dyDescent="0.25">
      <c r="A284" s="1" t="s">
        <v>289</v>
      </c>
      <c r="B284" s="5">
        <f t="shared" si="17"/>
        <v>2782.4850090062291</v>
      </c>
      <c r="C284" s="3">
        <f t="shared" si="18"/>
        <v>765.12128727747563</v>
      </c>
      <c r="D284" s="5">
        <f t="shared" si="19"/>
        <v>3547.6062962837045</v>
      </c>
      <c r="E284" s="3">
        <f t="shared" si="16"/>
        <v>22.675390117423643</v>
      </c>
      <c r="F284" s="23" t="s">
        <v>397</v>
      </c>
    </row>
    <row r="285" spans="1:6" x14ac:dyDescent="0.25">
      <c r="A285" s="1" t="s">
        <v>290</v>
      </c>
      <c r="B285" s="5">
        <f t="shared" si="17"/>
        <v>2791.7599590362497</v>
      </c>
      <c r="C285" s="3">
        <f t="shared" si="18"/>
        <v>755.84633724745481</v>
      </c>
      <c r="D285" s="5">
        <f t="shared" si="19"/>
        <v>3547.6062962837045</v>
      </c>
      <c r="E285" s="3">
        <f t="shared" si="16"/>
        <v>22.396214121520018</v>
      </c>
      <c r="F285" s="23" t="s">
        <v>397</v>
      </c>
    </row>
    <row r="286" spans="1:6" x14ac:dyDescent="0.25">
      <c r="A286" s="1" t="s">
        <v>291</v>
      </c>
      <c r="B286" s="5">
        <f t="shared" si="17"/>
        <v>2801.0658255663707</v>
      </c>
      <c r="C286" s="3">
        <f t="shared" si="18"/>
        <v>746.54047071733396</v>
      </c>
      <c r="D286" s="5">
        <f t="shared" si="19"/>
        <v>3547.6062962837045</v>
      </c>
      <c r="E286" s="3">
        <f t="shared" si="16"/>
        <v>22.116107538963384</v>
      </c>
      <c r="F286" s="23" t="s">
        <v>397</v>
      </c>
    </row>
    <row r="287" spans="1:6" x14ac:dyDescent="0.25">
      <c r="A287" s="1" t="s">
        <v>292</v>
      </c>
      <c r="B287" s="5">
        <f t="shared" si="17"/>
        <v>2810.4027116515917</v>
      </c>
      <c r="C287" s="3">
        <f t="shared" si="18"/>
        <v>737.20358463211278</v>
      </c>
      <c r="D287" s="5">
        <f t="shared" si="19"/>
        <v>3547.6062962837045</v>
      </c>
      <c r="E287" s="3">
        <f t="shared" si="16"/>
        <v>21.835067267798223</v>
      </c>
      <c r="F287" s="23" t="s">
        <v>397</v>
      </c>
    </row>
    <row r="288" spans="1:6" x14ac:dyDescent="0.25">
      <c r="A288" s="1" t="s">
        <v>293</v>
      </c>
      <c r="B288" s="5">
        <f t="shared" si="17"/>
        <v>2819.7707206904306</v>
      </c>
      <c r="C288" s="3">
        <f t="shared" si="18"/>
        <v>727.83557559327414</v>
      </c>
      <c r="D288" s="5">
        <f t="shared" si="19"/>
        <v>3547.6062962837045</v>
      </c>
      <c r="E288" s="3">
        <f t="shared" si="16"/>
        <v>21.55309019572918</v>
      </c>
      <c r="F288" s="23" t="s">
        <v>397</v>
      </c>
    </row>
    <row r="289" spans="1:6" x14ac:dyDescent="0.25">
      <c r="A289" s="1" t="s">
        <v>294</v>
      </c>
      <c r="B289" s="5">
        <f t="shared" si="17"/>
        <v>2829.1699564260653</v>
      </c>
      <c r="C289" s="3">
        <f t="shared" si="18"/>
        <v>718.43633985763938</v>
      </c>
      <c r="D289" s="5">
        <f t="shared" si="19"/>
        <v>3547.6062962837045</v>
      </c>
      <c r="E289" s="3">
        <f t="shared" si="16"/>
        <v>21.270173200086571</v>
      </c>
      <c r="F289" s="23" t="s">
        <v>397</v>
      </c>
    </row>
    <row r="290" spans="1:6" x14ac:dyDescent="0.25">
      <c r="A290" s="1" t="s">
        <v>295</v>
      </c>
      <c r="B290" s="5">
        <f t="shared" si="17"/>
        <v>2838.6005229474854</v>
      </c>
      <c r="C290" s="3">
        <f t="shared" si="18"/>
        <v>709.00577333621914</v>
      </c>
      <c r="D290" s="5">
        <f t="shared" si="19"/>
        <v>3547.6062962837045</v>
      </c>
      <c r="E290" s="3">
        <f t="shared" si="16"/>
        <v>20.986313147791822</v>
      </c>
      <c r="F290" s="23" t="s">
        <v>397</v>
      </c>
    </row>
    <row r="291" spans="1:6" x14ac:dyDescent="0.25">
      <c r="A291" s="1" t="s">
        <v>296</v>
      </c>
      <c r="B291" s="5">
        <f t="shared" si="17"/>
        <v>2848.0625246906438</v>
      </c>
      <c r="C291" s="3">
        <f t="shared" si="18"/>
        <v>699.5437715930608</v>
      </c>
      <c r="D291" s="5">
        <f t="shared" si="19"/>
        <v>3547.6062962837045</v>
      </c>
      <c r="E291" s="3">
        <f t="shared" si="16"/>
        <v>20.701506895322758</v>
      </c>
      <c r="F291" s="23" t="s">
        <v>397</v>
      </c>
    </row>
    <row r="292" spans="1:6" x14ac:dyDescent="0.25">
      <c r="A292" s="1" t="s">
        <v>297</v>
      </c>
      <c r="B292" s="5">
        <f t="shared" si="17"/>
        <v>2857.5560664396126</v>
      </c>
      <c r="C292" s="3">
        <f t="shared" si="18"/>
        <v>690.05022984409197</v>
      </c>
      <c r="D292" s="5">
        <f t="shared" si="19"/>
        <v>3547.6062962837045</v>
      </c>
      <c r="E292" s="3">
        <f t="shared" si="16"/>
        <v>20.415751288678798</v>
      </c>
      <c r="F292" s="23" t="s">
        <v>397</v>
      </c>
    </row>
    <row r="293" spans="1:6" x14ac:dyDescent="0.25">
      <c r="A293" s="1" t="s">
        <v>298</v>
      </c>
      <c r="B293" s="5">
        <f t="shared" si="17"/>
        <v>2867.0812533277444</v>
      </c>
      <c r="C293" s="3">
        <f t="shared" si="18"/>
        <v>680.52504295596009</v>
      </c>
      <c r="D293" s="5">
        <f t="shared" si="19"/>
        <v>3547.6062962837045</v>
      </c>
      <c r="E293" s="3">
        <f t="shared" si="16"/>
        <v>20.129043163346026</v>
      </c>
      <c r="F293" s="23" t="s">
        <v>397</v>
      </c>
    </row>
    <row r="294" spans="1:6" x14ac:dyDescent="0.25">
      <c r="A294" s="1" t="s">
        <v>299</v>
      </c>
      <c r="B294" s="5">
        <f t="shared" si="17"/>
        <v>2876.6381908388371</v>
      </c>
      <c r="C294" s="3">
        <f t="shared" si="18"/>
        <v>670.96810544486755</v>
      </c>
      <c r="D294" s="5">
        <f t="shared" si="19"/>
        <v>3547.6062962837045</v>
      </c>
      <c r="E294" s="3">
        <f t="shared" si="16"/>
        <v>19.84137934426214</v>
      </c>
      <c r="F294" s="23" t="s">
        <v>397</v>
      </c>
    </row>
    <row r="295" spans="1:6" x14ac:dyDescent="0.25">
      <c r="A295" s="1" t="s">
        <v>300</v>
      </c>
      <c r="B295" s="5">
        <f t="shared" si="17"/>
        <v>2886.2269848082997</v>
      </c>
      <c r="C295" s="3">
        <f t="shared" si="18"/>
        <v>661.37931147540473</v>
      </c>
      <c r="D295" s="5">
        <f t="shared" si="19"/>
        <v>3547.6062962837045</v>
      </c>
      <c r="E295" s="3">
        <f t="shared" si="16"/>
        <v>19.552756645781308</v>
      </c>
      <c r="F295" s="23" t="s">
        <v>397</v>
      </c>
    </row>
    <row r="296" spans="1:6" x14ac:dyDescent="0.25">
      <c r="A296" s="1" t="s">
        <v>301</v>
      </c>
      <c r="B296" s="5">
        <f t="shared" si="17"/>
        <v>2895.8477414243275</v>
      </c>
      <c r="C296" s="3">
        <f t="shared" si="18"/>
        <v>651.758554859377</v>
      </c>
      <c r="D296" s="5">
        <f t="shared" si="19"/>
        <v>3547.6062962837045</v>
      </c>
      <c r="E296" s="3">
        <f t="shared" si="16"/>
        <v>19.263171871638875</v>
      </c>
      <c r="F296" s="23" t="s">
        <v>397</v>
      </c>
    </row>
    <row r="297" spans="1:6" x14ac:dyDescent="0.25">
      <c r="A297" s="1" t="s">
        <v>302</v>
      </c>
      <c r="B297" s="5">
        <f t="shared" si="17"/>
        <v>2905.5005672290754</v>
      </c>
      <c r="C297" s="3">
        <f t="shared" si="18"/>
        <v>642.10572905462914</v>
      </c>
      <c r="D297" s="5">
        <f t="shared" si="19"/>
        <v>3547.6062962837045</v>
      </c>
      <c r="E297" s="3">
        <f t="shared" si="16"/>
        <v>18.972621814915964</v>
      </c>
      <c r="F297" s="23" t="s">
        <v>397</v>
      </c>
    </row>
    <row r="298" spans="1:6" x14ac:dyDescent="0.25">
      <c r="A298" s="1" t="s">
        <v>303</v>
      </c>
      <c r="B298" s="5">
        <f t="shared" si="17"/>
        <v>2915.1855691198389</v>
      </c>
      <c r="C298" s="3">
        <f t="shared" si="18"/>
        <v>632.42072716386554</v>
      </c>
      <c r="D298" s="5">
        <f t="shared" si="19"/>
        <v>3547.6062962837045</v>
      </c>
      <c r="E298" s="3">
        <f t="shared" si="16"/>
        <v>18.681103258003983</v>
      </c>
      <c r="F298" s="23" t="s">
        <v>397</v>
      </c>
    </row>
    <row r="299" spans="1:6" x14ac:dyDescent="0.25">
      <c r="A299" s="1" t="s">
        <v>304</v>
      </c>
      <c r="B299" s="5">
        <f t="shared" si="17"/>
        <v>2924.9028543502382</v>
      </c>
      <c r="C299" s="3">
        <f t="shared" si="18"/>
        <v>622.70344193346614</v>
      </c>
      <c r="D299" s="5">
        <f t="shared" si="19"/>
        <v>3547.6062962837045</v>
      </c>
      <c r="E299" s="3">
        <f t="shared" si="16"/>
        <v>18.388612972568961</v>
      </c>
      <c r="F299" s="23" t="s">
        <v>397</v>
      </c>
    </row>
    <row r="300" spans="1:6" x14ac:dyDescent="0.25">
      <c r="A300" s="1" t="s">
        <v>305</v>
      </c>
      <c r="B300" s="5">
        <f t="shared" si="17"/>
        <v>2934.6525305314058</v>
      </c>
      <c r="C300" s="3">
        <f t="shared" si="18"/>
        <v>612.95376575229864</v>
      </c>
      <c r="D300" s="5">
        <f t="shared" si="19"/>
        <v>3547.6062962837045</v>
      </c>
      <c r="E300" s="3">
        <f t="shared" si="16"/>
        <v>18.095147719515818</v>
      </c>
      <c r="F300" s="23" t="s">
        <v>397</v>
      </c>
    </row>
    <row r="301" spans="1:6" x14ac:dyDescent="0.25">
      <c r="A301" s="1" t="s">
        <v>306</v>
      </c>
      <c r="B301" s="5">
        <f t="shared" si="17"/>
        <v>2944.4347056331771</v>
      </c>
      <c r="C301" s="3">
        <f t="shared" si="18"/>
        <v>603.17159065052738</v>
      </c>
      <c r="D301" s="5">
        <f t="shared" si="19"/>
        <v>3547.6062962837045</v>
      </c>
      <c r="E301" s="3">
        <f t="shared" si="16"/>
        <v>17.800704248952503</v>
      </c>
      <c r="F301" s="23" t="s">
        <v>397</v>
      </c>
    </row>
    <row r="302" spans="1:6" x14ac:dyDescent="0.25">
      <c r="A302" s="1" t="s">
        <v>307</v>
      </c>
      <c r="B302" s="5">
        <f t="shared" si="17"/>
        <v>2954.2494879852875</v>
      </c>
      <c r="C302" s="3">
        <f t="shared" si="18"/>
        <v>593.35680829841681</v>
      </c>
      <c r="D302" s="5">
        <f t="shared" si="19"/>
        <v>3547.6062962837045</v>
      </c>
      <c r="E302" s="3">
        <f t="shared" si="16"/>
        <v>17.505279300153973</v>
      </c>
      <c r="F302" s="23" t="s">
        <v>397</v>
      </c>
    </row>
    <row r="303" spans="1:6" x14ac:dyDescent="0.25">
      <c r="A303" s="1" t="s">
        <v>308</v>
      </c>
      <c r="B303" s="5">
        <f t="shared" si="17"/>
        <v>2964.0969862785723</v>
      </c>
      <c r="C303" s="3">
        <f t="shared" si="18"/>
        <v>583.50931000513242</v>
      </c>
      <c r="D303" s="5">
        <f t="shared" si="19"/>
        <v>3547.6062962837045</v>
      </c>
      <c r="E303" s="3">
        <f t="shared" si="16"/>
        <v>17.208869601526114</v>
      </c>
      <c r="F303" s="23" t="s">
        <v>397</v>
      </c>
    </row>
    <row r="304" spans="1:6" x14ac:dyDescent="0.25">
      <c r="A304" s="1" t="s">
        <v>309</v>
      </c>
      <c r="B304" s="5">
        <f t="shared" si="17"/>
        <v>2973.9773095661676</v>
      </c>
      <c r="C304" s="3">
        <f t="shared" si="18"/>
        <v>573.62898671753715</v>
      </c>
      <c r="D304" s="5">
        <f t="shared" si="19"/>
        <v>3547.6062962837045</v>
      </c>
      <c r="E304" s="3">
        <f t="shared" si="16"/>
        <v>16.911471870569496</v>
      </c>
      <c r="F304" s="23" t="s">
        <v>397</v>
      </c>
    </row>
    <row r="305" spans="1:6" x14ac:dyDescent="0.25">
      <c r="A305" s="1" t="s">
        <v>310</v>
      </c>
      <c r="B305" s="5">
        <f t="shared" si="17"/>
        <v>2983.8905672647215</v>
      </c>
      <c r="C305" s="3">
        <f t="shared" si="18"/>
        <v>563.71572901898321</v>
      </c>
      <c r="D305" s="5">
        <f t="shared" si="19"/>
        <v>3547.6062962837045</v>
      </c>
      <c r="E305" s="3">
        <f t="shared" si="16"/>
        <v>16.613082813843022</v>
      </c>
      <c r="F305" s="23" t="s">
        <v>397</v>
      </c>
    </row>
    <row r="306" spans="1:6" x14ac:dyDescent="0.25">
      <c r="A306" s="1" t="s">
        <v>311</v>
      </c>
      <c r="B306" s="5">
        <f t="shared" si="17"/>
        <v>2993.8368691556038</v>
      </c>
      <c r="C306" s="3">
        <f t="shared" si="18"/>
        <v>553.7694271281008</v>
      </c>
      <c r="D306" s="5">
        <f t="shared" si="19"/>
        <v>3547.6062962837045</v>
      </c>
      <c r="E306" s="3">
        <f t="shared" si="16"/>
        <v>16.31369912692746</v>
      </c>
      <c r="F306" s="23" t="s">
        <v>397</v>
      </c>
    </row>
    <row r="307" spans="1:6" x14ac:dyDescent="0.25">
      <c r="A307" s="1" t="s">
        <v>312</v>
      </c>
      <c r="B307" s="5">
        <f t="shared" si="17"/>
        <v>3003.8163253861226</v>
      </c>
      <c r="C307" s="3">
        <f t="shared" si="18"/>
        <v>543.78997089758207</v>
      </c>
      <c r="D307" s="5">
        <f t="shared" si="19"/>
        <v>3547.6062962837045</v>
      </c>
      <c r="E307" s="3">
        <f t="shared" si="16"/>
        <v>16.013317494388851</v>
      </c>
      <c r="F307" s="23" t="s">
        <v>397</v>
      </c>
    </row>
    <row r="308" spans="1:6" x14ac:dyDescent="0.25">
      <c r="A308" s="1" t="s">
        <v>313</v>
      </c>
      <c r="B308" s="5">
        <f t="shared" si="17"/>
        <v>3013.8290464707429</v>
      </c>
      <c r="C308" s="3">
        <f t="shared" si="18"/>
        <v>533.77724981296171</v>
      </c>
      <c r="D308" s="5">
        <f t="shared" si="19"/>
        <v>3547.6062962837045</v>
      </c>
      <c r="E308" s="3">
        <f t="shared" si="16"/>
        <v>15.711934589741775</v>
      </c>
      <c r="F308" s="23" t="s">
        <v>397</v>
      </c>
    </row>
    <row r="309" spans="1:6" x14ac:dyDescent="0.25">
      <c r="A309" s="1" t="s">
        <v>314</v>
      </c>
      <c r="B309" s="5">
        <f t="shared" si="17"/>
        <v>3023.8751432923118</v>
      </c>
      <c r="C309" s="3">
        <f t="shared" si="18"/>
        <v>523.73115299139249</v>
      </c>
      <c r="D309" s="5">
        <f t="shared" si="19"/>
        <v>3547.6062962837045</v>
      </c>
      <c r="E309" s="3">
        <f t="shared" si="16"/>
        <v>15.409547075412545</v>
      </c>
      <c r="F309" s="23" t="s">
        <v>397</v>
      </c>
    </row>
    <row r="310" spans="1:6" x14ac:dyDescent="0.25">
      <c r="A310" s="1" t="s">
        <v>315</v>
      </c>
      <c r="B310" s="5">
        <f t="shared" si="17"/>
        <v>3033.9547271032861</v>
      </c>
      <c r="C310" s="3">
        <f t="shared" si="18"/>
        <v>513.65156918041816</v>
      </c>
      <c r="D310" s="5">
        <f t="shared" si="19"/>
        <v>3547.6062962837045</v>
      </c>
      <c r="E310" s="3">
        <f t="shared" si="16"/>
        <v>15.106151602702216</v>
      </c>
      <c r="F310" s="23" t="s">
        <v>397</v>
      </c>
    </row>
    <row r="311" spans="1:6" x14ac:dyDescent="0.25">
      <c r="A311" s="1" t="s">
        <v>316</v>
      </c>
      <c r="B311" s="5">
        <f t="shared" si="17"/>
        <v>3044.0679095269638</v>
      </c>
      <c r="C311" s="3">
        <f t="shared" si="18"/>
        <v>503.53838675674052</v>
      </c>
      <c r="D311" s="5">
        <f t="shared" si="19"/>
        <v>3547.6062962837045</v>
      </c>
      <c r="E311" s="3">
        <f t="shared" si="16"/>
        <v>14.80174481174952</v>
      </c>
      <c r="F311" s="23" t="s">
        <v>397</v>
      </c>
    </row>
    <row r="312" spans="1:6" x14ac:dyDescent="0.25">
      <c r="A312" s="1" t="s">
        <v>317</v>
      </c>
      <c r="B312" s="5">
        <f t="shared" si="17"/>
        <v>3054.2148025587203</v>
      </c>
      <c r="C312" s="3">
        <f t="shared" si="18"/>
        <v>493.391493724984</v>
      </c>
      <c r="D312" s="5">
        <f t="shared" si="19"/>
        <v>3547.6062962837045</v>
      </c>
      <c r="E312" s="3">
        <f t="shared" si="16"/>
        <v>14.496323331493649</v>
      </c>
      <c r="F312" s="23" t="s">
        <v>397</v>
      </c>
    </row>
    <row r="313" spans="1:6" x14ac:dyDescent="0.25">
      <c r="A313" s="1" t="s">
        <v>318</v>
      </c>
      <c r="B313" s="5">
        <f t="shared" si="17"/>
        <v>3064.3955185672494</v>
      </c>
      <c r="C313" s="3">
        <f t="shared" si="18"/>
        <v>483.21077771645497</v>
      </c>
      <c r="D313" s="5">
        <f t="shared" si="19"/>
        <v>3547.6062962837045</v>
      </c>
      <c r="E313" s="3">
        <f t="shared" si="16"/>
        <v>14.189883779636924</v>
      </c>
      <c r="F313" s="23" t="s">
        <v>397</v>
      </c>
    </row>
    <row r="314" spans="1:6" x14ac:dyDescent="0.25">
      <c r="A314" s="1" t="s">
        <v>319</v>
      </c>
      <c r="B314" s="5">
        <f t="shared" si="17"/>
        <v>3074.6101702958072</v>
      </c>
      <c r="C314" s="3">
        <f t="shared" si="18"/>
        <v>472.99612598789753</v>
      </c>
      <c r="D314" s="5">
        <f t="shared" si="19"/>
        <v>3547.6062962837045</v>
      </c>
      <c r="E314" s="3">
        <f t="shared" si="16"/>
        <v>13.882422762607344</v>
      </c>
      <c r="F314" s="23" t="s">
        <v>397</v>
      </c>
    </row>
    <row r="315" spans="1:6" x14ac:dyDescent="0.25">
      <c r="A315" s="1" t="s">
        <v>320</v>
      </c>
      <c r="B315" s="5">
        <f t="shared" si="17"/>
        <v>3084.8588708634597</v>
      </c>
      <c r="C315" s="3">
        <f t="shared" si="18"/>
        <v>462.74742542024484</v>
      </c>
      <c r="D315" s="5">
        <f t="shared" si="19"/>
        <v>3547.6062962837045</v>
      </c>
      <c r="E315" s="3">
        <f t="shared" si="16"/>
        <v>13.573936875520999</v>
      </c>
      <c r="F315" s="23" t="s">
        <v>397</v>
      </c>
    </row>
    <row r="316" spans="1:6" x14ac:dyDescent="0.25">
      <c r="A316" s="1" t="s">
        <v>321</v>
      </c>
      <c r="B316" s="5">
        <f t="shared" si="17"/>
        <v>3095.1417337663379</v>
      </c>
      <c r="C316" s="3">
        <f t="shared" si="18"/>
        <v>452.46456251736663</v>
      </c>
      <c r="D316" s="5">
        <f t="shared" si="19"/>
        <v>3547.6062962837045</v>
      </c>
      <c r="E316" s="3">
        <f t="shared" si="16"/>
        <v>13.264422702144365</v>
      </c>
      <c r="F316" s="23" t="s">
        <v>397</v>
      </c>
    </row>
    <row r="317" spans="1:6" x14ac:dyDescent="0.25">
      <c r="A317" s="1" t="s">
        <v>322</v>
      </c>
      <c r="B317" s="5">
        <f t="shared" si="17"/>
        <v>3105.4588728788922</v>
      </c>
      <c r="C317" s="3">
        <f t="shared" si="18"/>
        <v>442.14742340481223</v>
      </c>
      <c r="D317" s="5">
        <f t="shared" si="19"/>
        <v>3547.6062962837045</v>
      </c>
      <c r="E317" s="3">
        <f t="shared" si="16"/>
        <v>12.953876814856477</v>
      </c>
      <c r="F317" s="23" t="s">
        <v>397</v>
      </c>
    </row>
    <row r="318" spans="1:6" x14ac:dyDescent="0.25">
      <c r="A318" s="1" t="s">
        <v>323</v>
      </c>
      <c r="B318" s="5">
        <f t="shared" si="17"/>
        <v>3115.8104024551553</v>
      </c>
      <c r="C318" s="3">
        <f t="shared" si="18"/>
        <v>431.79589382854925</v>
      </c>
      <c r="D318" s="5">
        <f t="shared" si="19"/>
        <v>3547.6062962837045</v>
      </c>
      <c r="E318" s="3">
        <f t="shared" si="16"/>
        <v>12.642295774610961</v>
      </c>
      <c r="F318" s="23" t="s">
        <v>397</v>
      </c>
    </row>
    <row r="319" spans="1:6" x14ac:dyDescent="0.25">
      <c r="A319" s="1" t="s">
        <v>324</v>
      </c>
      <c r="B319" s="5">
        <f t="shared" si="17"/>
        <v>3126.196437130006</v>
      </c>
      <c r="C319" s="3">
        <f t="shared" si="18"/>
        <v>421.40985915369873</v>
      </c>
      <c r="D319" s="5">
        <f t="shared" si="19"/>
        <v>3547.6062962837045</v>
      </c>
      <c r="E319" s="3">
        <f t="shared" si="16"/>
        <v>12.32967613089796</v>
      </c>
      <c r="F319" s="23" t="s">
        <v>397</v>
      </c>
    </row>
    <row r="320" spans="1:6" x14ac:dyDescent="0.25">
      <c r="A320" s="1" t="s">
        <v>325</v>
      </c>
      <c r="B320" s="5">
        <f t="shared" si="17"/>
        <v>3136.6170919204392</v>
      </c>
      <c r="C320" s="3">
        <f t="shared" si="18"/>
        <v>410.9892043632654</v>
      </c>
      <c r="D320" s="5">
        <f t="shared" si="19"/>
        <v>3547.6062962837045</v>
      </c>
      <c r="E320" s="3">
        <f t="shared" si="16"/>
        <v>12.016014421705917</v>
      </c>
      <c r="F320" s="23" t="s">
        <v>397</v>
      </c>
    </row>
    <row r="321" spans="1:6" x14ac:dyDescent="0.25">
      <c r="A321" s="1" t="s">
        <v>326</v>
      </c>
      <c r="B321" s="5">
        <f t="shared" si="17"/>
        <v>3147.0724822268407</v>
      </c>
      <c r="C321" s="3">
        <f t="shared" si="18"/>
        <v>400.53381405686389</v>
      </c>
      <c r="D321" s="5">
        <f t="shared" si="19"/>
        <v>3547.6062962837045</v>
      </c>
      <c r="E321" s="3">
        <f t="shared" si="16"/>
        <v>11.701307173483233</v>
      </c>
      <c r="F321" s="23" t="s">
        <v>397</v>
      </c>
    </row>
    <row r="322" spans="1:6" x14ac:dyDescent="0.25">
      <c r="A322" s="1" t="s">
        <v>327</v>
      </c>
      <c r="B322" s="5">
        <f t="shared" si="17"/>
        <v>3157.5627238342636</v>
      </c>
      <c r="C322" s="3">
        <f t="shared" si="18"/>
        <v>390.04357244944111</v>
      </c>
      <c r="D322" s="5">
        <f t="shared" si="19"/>
        <v>3547.6062962837045</v>
      </c>
      <c r="E322" s="3">
        <f t="shared" si="16"/>
        <v>11.385550901099807</v>
      </c>
      <c r="F322" s="23" t="s">
        <v>397</v>
      </c>
    </row>
    <row r="323" spans="1:6" x14ac:dyDescent="0.25">
      <c r="A323" s="1" t="s">
        <v>328</v>
      </c>
      <c r="B323" s="5">
        <f t="shared" si="17"/>
        <v>3168.087932913711</v>
      </c>
      <c r="C323" s="3">
        <f t="shared" si="18"/>
        <v>379.51836336999355</v>
      </c>
      <c r="D323" s="5">
        <f t="shared" si="19"/>
        <v>3547.6062962837045</v>
      </c>
      <c r="E323" s="3">
        <f t="shared" si="16"/>
        <v>11.068742107808436</v>
      </c>
      <c r="F323" s="23" t="s">
        <v>397</v>
      </c>
    </row>
    <row r="324" spans="1:6" x14ac:dyDescent="0.25">
      <c r="A324" s="1" t="s">
        <v>329</v>
      </c>
      <c r="B324" s="5">
        <f t="shared" si="17"/>
        <v>3178.6482260234234</v>
      </c>
      <c r="C324" s="3">
        <f t="shared" si="18"/>
        <v>368.9580702602812</v>
      </c>
      <c r="D324" s="5">
        <f t="shared" si="19"/>
        <v>3547.6062962837045</v>
      </c>
      <c r="E324" s="3">
        <f t="shared" si="16"/>
        <v>10.750877285206094</v>
      </c>
      <c r="F324" s="23" t="s">
        <v>397</v>
      </c>
    </row>
    <row r="325" spans="1:6" x14ac:dyDescent="0.25">
      <c r="A325" s="1" t="s">
        <v>330</v>
      </c>
      <c r="B325" s="5">
        <f t="shared" si="17"/>
        <v>3189.2437201101679</v>
      </c>
      <c r="C325" s="3">
        <f t="shared" si="18"/>
        <v>358.36257617353647</v>
      </c>
      <c r="D325" s="5">
        <f t="shared" si="19"/>
        <v>3547.6062962837045</v>
      </c>
      <c r="E325" s="3">
        <f t="shared" si="16"/>
        <v>10.431952913195076</v>
      </c>
      <c r="F325" s="23" t="s">
        <v>397</v>
      </c>
    </row>
    <row r="326" spans="1:6" x14ac:dyDescent="0.25">
      <c r="A326" s="1" t="s">
        <v>331</v>
      </c>
      <c r="B326" s="5">
        <f t="shared" si="17"/>
        <v>3199.8745325105356</v>
      </c>
      <c r="C326" s="3">
        <f t="shared" si="18"/>
        <v>347.73176377316918</v>
      </c>
      <c r="D326" s="5">
        <f t="shared" si="19"/>
        <v>3547.6062962837045</v>
      </c>
      <c r="E326" s="3">
        <f t="shared" si="16"/>
        <v>10.11196545994402</v>
      </c>
      <c r="F326" s="23" t="s">
        <v>397</v>
      </c>
    </row>
    <row r="327" spans="1:6" x14ac:dyDescent="0.25">
      <c r="A327" s="1" t="s">
        <v>332</v>
      </c>
      <c r="B327" s="5">
        <f t="shared" si="17"/>
        <v>3210.5407809522371</v>
      </c>
      <c r="C327" s="3">
        <f t="shared" si="18"/>
        <v>337.06551533146734</v>
      </c>
      <c r="D327" s="5">
        <f t="shared" si="19"/>
        <v>3547.6062962837045</v>
      </c>
      <c r="E327" s="3">
        <f t="shared" si="16"/>
        <v>9.7909113818487956</v>
      </c>
      <c r="F327" s="23" t="s">
        <v>397</v>
      </c>
    </row>
    <row r="328" spans="1:6" x14ac:dyDescent="0.25">
      <c r="A328" s="1" t="s">
        <v>333</v>
      </c>
      <c r="B328" s="5">
        <f t="shared" si="17"/>
        <v>3221.2425835554113</v>
      </c>
      <c r="C328" s="3">
        <f t="shared" si="18"/>
        <v>326.36371272829319</v>
      </c>
      <c r="D328" s="5">
        <f t="shared" si="19"/>
        <v>3547.6062962837045</v>
      </c>
      <c r="E328" s="3">
        <f t="shared" si="16"/>
        <v>9.4687871234932537</v>
      </c>
      <c r="F328" s="23" t="s">
        <v>397</v>
      </c>
    </row>
    <row r="329" spans="1:6" x14ac:dyDescent="0.25">
      <c r="A329" s="1" t="s">
        <v>334</v>
      </c>
      <c r="B329" s="5">
        <f t="shared" si="17"/>
        <v>3231.9800588339294</v>
      </c>
      <c r="C329" s="3">
        <f t="shared" si="18"/>
        <v>315.62623744977515</v>
      </c>
      <c r="D329" s="5">
        <f t="shared" si="19"/>
        <v>3547.6062962837045</v>
      </c>
      <c r="E329" s="3">
        <f t="shared" si="16"/>
        <v>9.1455891176098607</v>
      </c>
      <c r="F329" s="23" t="s">
        <v>397</v>
      </c>
    </row>
    <row r="330" spans="1:6" x14ac:dyDescent="0.25">
      <c r="A330" s="1" t="s">
        <v>335</v>
      </c>
      <c r="B330" s="5">
        <f t="shared" si="17"/>
        <v>3242.753325696709</v>
      </c>
      <c r="C330" s="3">
        <f t="shared" si="18"/>
        <v>304.85297058699535</v>
      </c>
      <c r="D330" s="5">
        <f t="shared" si="19"/>
        <v>3547.6062962837045</v>
      </c>
      <c r="E330" s="3">
        <f t="shared" si="16"/>
        <v>8.8213137850401893</v>
      </c>
      <c r="F330" s="23" t="s">
        <v>397</v>
      </c>
    </row>
    <row r="331" spans="1:6" x14ac:dyDescent="0.25">
      <c r="A331" s="1" t="s">
        <v>336</v>
      </c>
      <c r="B331" s="5">
        <f t="shared" si="17"/>
        <v>3253.5625034490313</v>
      </c>
      <c r="C331" s="3">
        <f t="shared" si="18"/>
        <v>294.04379283467301</v>
      </c>
      <c r="D331" s="5">
        <f t="shared" si="19"/>
        <v>3547.6062962837045</v>
      </c>
      <c r="E331" s="3">
        <f t="shared" ref="E331:E368" si="20">IF((E330*10000-B331)/10000&gt;0,(E330*10000-B331)/10000,0)</f>
        <v>8.495957534695286</v>
      </c>
      <c r="F331" s="23" t="s">
        <v>397</v>
      </c>
    </row>
    <row r="332" spans="1:6" x14ac:dyDescent="0.25">
      <c r="A332" s="1" t="s">
        <v>337</v>
      </c>
      <c r="B332" s="5">
        <f t="shared" ref="B332:B368" si="21">IF(E331&lt;0.0001,0,D332-C332)</f>
        <v>3264.4077117938618</v>
      </c>
      <c r="C332" s="3">
        <f t="shared" ref="C332:C368" si="22">E331*10000*($D$5/12)</f>
        <v>283.19858448984286</v>
      </c>
      <c r="D332" s="5">
        <f t="shared" ref="D332:D368" si="23">IF(E331&lt;0.0001,0,D331)</f>
        <v>3547.6062962837045</v>
      </c>
      <c r="E332" s="3">
        <f t="shared" si="20"/>
        <v>8.1695167635158992</v>
      </c>
      <c r="F332" s="23" t="s">
        <v>397</v>
      </c>
    </row>
    <row r="333" spans="1:6" x14ac:dyDescent="0.25">
      <c r="A333" s="1" t="s">
        <v>338</v>
      </c>
      <c r="B333" s="5">
        <f t="shared" si="21"/>
        <v>3275.2890708331747</v>
      </c>
      <c r="C333" s="3">
        <f t="shared" si="22"/>
        <v>272.31722545052997</v>
      </c>
      <c r="D333" s="5">
        <f t="shared" si="23"/>
        <v>3547.6062962837045</v>
      </c>
      <c r="E333" s="3">
        <f t="shared" si="20"/>
        <v>7.8419878564325813</v>
      </c>
      <c r="F333" s="23" t="s">
        <v>397</v>
      </c>
    </row>
    <row r="334" spans="1:6" x14ac:dyDescent="0.25">
      <c r="A334" s="1" t="s">
        <v>339</v>
      </c>
      <c r="B334" s="5">
        <f t="shared" si="21"/>
        <v>3286.2067010692854</v>
      </c>
      <c r="C334" s="3">
        <f t="shared" si="22"/>
        <v>261.39959521441938</v>
      </c>
      <c r="D334" s="5">
        <f t="shared" si="23"/>
        <v>3547.6062962837045</v>
      </c>
      <c r="E334" s="3">
        <f t="shared" si="20"/>
        <v>7.5133671863256533</v>
      </c>
      <c r="F334" s="23" t="s">
        <v>397</v>
      </c>
    </row>
    <row r="335" spans="1:6" x14ac:dyDescent="0.25">
      <c r="A335" s="1" t="s">
        <v>340</v>
      </c>
      <c r="B335" s="5">
        <f t="shared" si="21"/>
        <v>3297.1607234061826</v>
      </c>
      <c r="C335" s="3">
        <f t="shared" si="22"/>
        <v>250.44557287752178</v>
      </c>
      <c r="D335" s="5">
        <f t="shared" si="23"/>
        <v>3547.6062962837045</v>
      </c>
      <c r="E335" s="3">
        <f t="shared" si="20"/>
        <v>7.183651113985035</v>
      </c>
      <c r="F335" s="23" t="s">
        <v>397</v>
      </c>
    </row>
    <row r="336" spans="1:6" x14ac:dyDescent="0.25">
      <c r="A336" s="1" t="s">
        <v>341</v>
      </c>
      <c r="B336" s="5">
        <f t="shared" si="21"/>
        <v>3308.1512591508699</v>
      </c>
      <c r="C336" s="3">
        <f t="shared" si="22"/>
        <v>239.45503713283452</v>
      </c>
      <c r="D336" s="5">
        <f t="shared" si="23"/>
        <v>3547.6062962837045</v>
      </c>
      <c r="E336" s="3">
        <f t="shared" si="20"/>
        <v>6.8528359880699483</v>
      </c>
      <c r="F336" s="23" t="s">
        <v>397</v>
      </c>
    </row>
    <row r="337" spans="1:6" x14ac:dyDescent="0.25">
      <c r="A337" s="1" t="s">
        <v>342</v>
      </c>
      <c r="B337" s="5">
        <f t="shared" si="21"/>
        <v>3319.1784300147065</v>
      </c>
      <c r="C337" s="3">
        <f t="shared" si="22"/>
        <v>228.42786626899829</v>
      </c>
      <c r="D337" s="5">
        <f t="shared" si="23"/>
        <v>3547.6062962837045</v>
      </c>
      <c r="E337" s="3">
        <f t="shared" si="20"/>
        <v>6.5209181450684781</v>
      </c>
      <c r="F337" s="23" t="s">
        <v>397</v>
      </c>
    </row>
    <row r="338" spans="1:6" x14ac:dyDescent="0.25">
      <c r="A338" s="1" t="s">
        <v>343</v>
      </c>
      <c r="B338" s="5">
        <f t="shared" si="21"/>
        <v>3330.242358114755</v>
      </c>
      <c r="C338" s="3">
        <f t="shared" si="22"/>
        <v>217.36393816894929</v>
      </c>
      <c r="D338" s="5">
        <f t="shared" si="23"/>
        <v>3547.6062962837045</v>
      </c>
      <c r="E338" s="3">
        <f t="shared" si="20"/>
        <v>6.1878939092570029</v>
      </c>
      <c r="F338" s="23" t="s">
        <v>397</v>
      </c>
    </row>
    <row r="339" spans="1:6" x14ac:dyDescent="0.25">
      <c r="A339" s="1" t="s">
        <v>344</v>
      </c>
      <c r="B339" s="5">
        <f t="shared" si="21"/>
        <v>3341.3431659751377</v>
      </c>
      <c r="C339" s="3">
        <f t="shared" si="22"/>
        <v>206.26313030856679</v>
      </c>
      <c r="D339" s="5">
        <f t="shared" si="23"/>
        <v>3547.6062962837045</v>
      </c>
      <c r="E339" s="3">
        <f t="shared" si="20"/>
        <v>5.8537595926594888</v>
      </c>
      <c r="F339" s="23" t="s">
        <v>397</v>
      </c>
    </row>
    <row r="340" spans="1:6" x14ac:dyDescent="0.25">
      <c r="A340" s="1" t="s">
        <v>345</v>
      </c>
      <c r="B340" s="5">
        <f t="shared" si="21"/>
        <v>3352.4809765283881</v>
      </c>
      <c r="C340" s="3">
        <f t="shared" si="22"/>
        <v>195.1253197553163</v>
      </c>
      <c r="D340" s="5">
        <f t="shared" si="23"/>
        <v>3547.6062962837045</v>
      </c>
      <c r="E340" s="3">
        <f t="shared" si="20"/>
        <v>5.5185114950066501</v>
      </c>
      <c r="F340" s="23" t="s">
        <v>397</v>
      </c>
    </row>
    <row r="341" spans="1:6" x14ac:dyDescent="0.25">
      <c r="A341" s="1" t="s">
        <v>346</v>
      </c>
      <c r="B341" s="5">
        <f t="shared" si="21"/>
        <v>3363.655913116816</v>
      </c>
      <c r="C341" s="3">
        <f t="shared" si="22"/>
        <v>183.95038316688834</v>
      </c>
      <c r="D341" s="5">
        <f t="shared" si="23"/>
        <v>3547.6062962837045</v>
      </c>
      <c r="E341" s="3">
        <f t="shared" si="20"/>
        <v>5.182145903694968</v>
      </c>
      <c r="F341" s="23" t="s">
        <v>397</v>
      </c>
    </row>
    <row r="342" spans="1:6" x14ac:dyDescent="0.25">
      <c r="A342" s="1" t="s">
        <v>347</v>
      </c>
      <c r="B342" s="5">
        <f t="shared" si="21"/>
        <v>3374.8680994938723</v>
      </c>
      <c r="C342" s="3">
        <f t="shared" si="22"/>
        <v>172.73819678983227</v>
      </c>
      <c r="D342" s="5">
        <f t="shared" si="23"/>
        <v>3547.6062962837045</v>
      </c>
      <c r="E342" s="3">
        <f t="shared" si="20"/>
        <v>4.8446590937455811</v>
      </c>
      <c r="F342" s="23" t="s">
        <v>397</v>
      </c>
    </row>
    <row r="343" spans="1:6" x14ac:dyDescent="0.25">
      <c r="A343" s="1" t="s">
        <v>348</v>
      </c>
      <c r="B343" s="5">
        <f t="shared" si="21"/>
        <v>3386.1176598255183</v>
      </c>
      <c r="C343" s="3">
        <f t="shared" si="22"/>
        <v>161.48863645818605</v>
      </c>
      <c r="D343" s="5">
        <f t="shared" si="23"/>
        <v>3547.6062962837045</v>
      </c>
      <c r="E343" s="3">
        <f t="shared" si="20"/>
        <v>4.5060473277630289</v>
      </c>
      <c r="F343" s="23" t="s">
        <v>397</v>
      </c>
    </row>
    <row r="344" spans="1:6" x14ac:dyDescent="0.25">
      <c r="A344" s="1" t="s">
        <v>349</v>
      </c>
      <c r="B344" s="5">
        <f t="shared" si="21"/>
        <v>3397.4047186916036</v>
      </c>
      <c r="C344" s="3">
        <f t="shared" si="22"/>
        <v>150.20157759210099</v>
      </c>
      <c r="D344" s="5">
        <f t="shared" si="23"/>
        <v>3547.6062962837045</v>
      </c>
      <c r="E344" s="3">
        <f t="shared" si="20"/>
        <v>4.1663068558938683</v>
      </c>
      <c r="F344" s="23" t="s">
        <v>397</v>
      </c>
    </row>
    <row r="345" spans="1:6" x14ac:dyDescent="0.25">
      <c r="A345" s="1" t="s">
        <v>350</v>
      </c>
      <c r="B345" s="5">
        <f t="shared" si="21"/>
        <v>3408.7294010872424</v>
      </c>
      <c r="C345" s="3">
        <f t="shared" si="22"/>
        <v>138.8768951964623</v>
      </c>
      <c r="D345" s="5">
        <f t="shared" si="23"/>
        <v>3547.6062962837045</v>
      </c>
      <c r="E345" s="3">
        <f t="shared" si="20"/>
        <v>3.825433915785144</v>
      </c>
      <c r="F345" s="23" t="s">
        <v>397</v>
      </c>
    </row>
    <row r="346" spans="1:6" x14ac:dyDescent="0.25">
      <c r="A346" s="1" t="s">
        <v>351</v>
      </c>
      <c r="B346" s="5">
        <f t="shared" si="21"/>
        <v>3420.0918324241998</v>
      </c>
      <c r="C346" s="3">
        <f t="shared" si="22"/>
        <v>127.51446385950481</v>
      </c>
      <c r="D346" s="5">
        <f t="shared" si="23"/>
        <v>3547.6062962837045</v>
      </c>
      <c r="E346" s="3">
        <f t="shared" si="20"/>
        <v>3.4834247325427241</v>
      </c>
      <c r="F346" s="23" t="s">
        <v>397</v>
      </c>
    </row>
    <row r="347" spans="1:6" x14ac:dyDescent="0.25">
      <c r="A347" s="1" t="s">
        <v>352</v>
      </c>
      <c r="B347" s="5">
        <f t="shared" si="21"/>
        <v>3431.4921385322805</v>
      </c>
      <c r="C347" s="3">
        <f t="shared" si="22"/>
        <v>116.11415775142414</v>
      </c>
      <c r="D347" s="5">
        <f t="shared" si="23"/>
        <v>3547.6062962837045</v>
      </c>
      <c r="E347" s="3">
        <f t="shared" si="20"/>
        <v>3.1402755186894957</v>
      </c>
      <c r="F347" s="23" t="s">
        <v>397</v>
      </c>
    </row>
    <row r="348" spans="1:6" x14ac:dyDescent="0.25">
      <c r="A348" s="1" t="s">
        <v>353</v>
      </c>
      <c r="B348" s="5">
        <f t="shared" si="21"/>
        <v>3442.9304456607215</v>
      </c>
      <c r="C348" s="3">
        <f t="shared" si="22"/>
        <v>104.67585062298319</v>
      </c>
      <c r="D348" s="5">
        <f t="shared" si="23"/>
        <v>3547.6062962837045</v>
      </c>
      <c r="E348" s="3">
        <f t="shared" si="20"/>
        <v>2.7959824741234236</v>
      </c>
      <c r="F348" s="23" t="s">
        <v>397</v>
      </c>
    </row>
    <row r="349" spans="1:6" x14ac:dyDescent="0.25">
      <c r="A349" s="1" t="s">
        <v>354</v>
      </c>
      <c r="B349" s="5">
        <f t="shared" si="21"/>
        <v>3454.4068804795902</v>
      </c>
      <c r="C349" s="3">
        <f t="shared" si="22"/>
        <v>93.199415804114125</v>
      </c>
      <c r="D349" s="5">
        <f t="shared" si="23"/>
        <v>3547.6062962837045</v>
      </c>
      <c r="E349" s="3">
        <f t="shared" si="20"/>
        <v>2.4505417860754646</v>
      </c>
      <c r="F349" s="23" t="s">
        <v>397</v>
      </c>
    </row>
    <row r="350" spans="1:6" x14ac:dyDescent="0.25">
      <c r="A350" s="1" t="s">
        <v>355</v>
      </c>
      <c r="B350" s="5">
        <f t="shared" si="21"/>
        <v>3465.9215700811892</v>
      </c>
      <c r="C350" s="3">
        <f t="shared" si="22"/>
        <v>81.684726202515492</v>
      </c>
      <c r="D350" s="5">
        <f t="shared" si="23"/>
        <v>3547.6062962837045</v>
      </c>
      <c r="E350" s="3">
        <f t="shared" si="20"/>
        <v>2.1039496290673458</v>
      </c>
      <c r="F350" s="23" t="s">
        <v>397</v>
      </c>
    </row>
    <row r="351" spans="1:6" x14ac:dyDescent="0.25">
      <c r="A351" s="1" t="s">
        <v>356</v>
      </c>
      <c r="B351" s="5">
        <f t="shared" si="21"/>
        <v>3477.4746419814596</v>
      </c>
      <c r="C351" s="3">
        <f t="shared" si="22"/>
        <v>70.131654302244868</v>
      </c>
      <c r="D351" s="5">
        <f t="shared" si="23"/>
        <v>3547.6062962837045</v>
      </c>
      <c r="E351" s="3">
        <f t="shared" si="20"/>
        <v>1.7562021648691999</v>
      </c>
      <c r="F351" s="23" t="s">
        <v>397</v>
      </c>
    </row>
    <row r="352" spans="1:6" x14ac:dyDescent="0.25">
      <c r="A352" s="1" t="s">
        <v>357</v>
      </c>
      <c r="B352" s="5">
        <f t="shared" si="21"/>
        <v>3489.0662241213977</v>
      </c>
      <c r="C352" s="3">
        <f t="shared" si="22"/>
        <v>58.540072162306672</v>
      </c>
      <c r="D352" s="5">
        <f t="shared" si="23"/>
        <v>3547.6062962837045</v>
      </c>
      <c r="E352" s="3">
        <f t="shared" si="20"/>
        <v>1.4072955424570601</v>
      </c>
      <c r="F352" s="23" t="s">
        <v>397</v>
      </c>
    </row>
    <row r="353" spans="1:6" x14ac:dyDescent="0.25">
      <c r="A353" s="1" t="s">
        <v>358</v>
      </c>
      <c r="B353" s="5">
        <f t="shared" si="21"/>
        <v>3500.6964448684694</v>
      </c>
      <c r="C353" s="3">
        <f t="shared" si="22"/>
        <v>46.909851415235337</v>
      </c>
      <c r="D353" s="5">
        <f t="shared" si="23"/>
        <v>3547.6062962837045</v>
      </c>
      <c r="E353" s="3">
        <f t="shared" si="20"/>
        <v>1.0572258979702132</v>
      </c>
      <c r="F353" s="23" t="s">
        <v>397</v>
      </c>
    </row>
    <row r="354" spans="1:6" x14ac:dyDescent="0.25">
      <c r="A354" s="1" t="s">
        <v>359</v>
      </c>
      <c r="B354" s="5">
        <f t="shared" si="21"/>
        <v>3512.3654330180307</v>
      </c>
      <c r="C354" s="3">
        <f t="shared" si="22"/>
        <v>35.240863265673774</v>
      </c>
      <c r="D354" s="5">
        <f t="shared" si="23"/>
        <v>3547.6062962837045</v>
      </c>
      <c r="E354" s="3">
        <f t="shared" si="20"/>
        <v>0.70598935466841017</v>
      </c>
      <c r="F354" s="23" t="s">
        <v>397</v>
      </c>
    </row>
    <row r="355" spans="1:6" x14ac:dyDescent="0.25">
      <c r="A355" s="1" t="s">
        <v>360</v>
      </c>
      <c r="B355" s="5">
        <f t="shared" si="21"/>
        <v>3524.0733177947577</v>
      </c>
      <c r="C355" s="3">
        <f t="shared" si="22"/>
        <v>23.532978488947009</v>
      </c>
      <c r="D355" s="5">
        <f t="shared" si="23"/>
        <v>3547.6062962837045</v>
      </c>
      <c r="E355" s="3">
        <f t="shared" si="20"/>
        <v>0.35358202288893442</v>
      </c>
      <c r="F355" s="23" t="s">
        <v>397</v>
      </c>
    </row>
    <row r="356" spans="1:6" x14ac:dyDescent="0.25">
      <c r="A356" s="1" t="s">
        <v>361</v>
      </c>
      <c r="B356" s="5">
        <f t="shared" si="21"/>
        <v>3535.8202288540733</v>
      </c>
      <c r="C356" s="3">
        <f t="shared" si="22"/>
        <v>11.786067429631149</v>
      </c>
      <c r="D356" s="5">
        <f t="shared" si="23"/>
        <v>3547.6062962837045</v>
      </c>
      <c r="E356" s="3">
        <f t="shared" si="20"/>
        <v>3.5271114029455929E-12</v>
      </c>
      <c r="F356" s="23" t="s">
        <v>397</v>
      </c>
    </row>
    <row r="357" spans="1:6" x14ac:dyDescent="0.25">
      <c r="A357" s="1" t="s">
        <v>362</v>
      </c>
      <c r="B357" s="5">
        <f t="shared" si="21"/>
        <v>0</v>
      </c>
      <c r="C357" s="3">
        <f t="shared" si="22"/>
        <v>1.1757038009818644E-10</v>
      </c>
      <c r="D357" s="5">
        <f t="shared" si="23"/>
        <v>0</v>
      </c>
      <c r="E357" s="3">
        <f t="shared" si="20"/>
        <v>3.5271114029455929E-12</v>
      </c>
      <c r="F357" s="23" t="s">
        <v>397</v>
      </c>
    </row>
    <row r="358" spans="1:6" x14ac:dyDescent="0.25">
      <c r="A358" s="1" t="s">
        <v>363</v>
      </c>
      <c r="B358" s="5">
        <f t="shared" si="21"/>
        <v>0</v>
      </c>
      <c r="C358" s="3">
        <f t="shared" si="22"/>
        <v>1.1757038009818644E-10</v>
      </c>
      <c r="D358" s="5">
        <f t="shared" si="23"/>
        <v>0</v>
      </c>
      <c r="E358" s="3">
        <f t="shared" si="20"/>
        <v>3.5271114029455929E-12</v>
      </c>
      <c r="F358" s="23" t="s">
        <v>397</v>
      </c>
    </row>
    <row r="359" spans="1:6" x14ac:dyDescent="0.25">
      <c r="A359" s="1" t="s">
        <v>364</v>
      </c>
      <c r="B359" s="5">
        <f t="shared" si="21"/>
        <v>0</v>
      </c>
      <c r="C359" s="3">
        <f t="shared" si="22"/>
        <v>1.1757038009818644E-10</v>
      </c>
      <c r="D359" s="5">
        <f t="shared" si="23"/>
        <v>0</v>
      </c>
      <c r="E359" s="3">
        <f t="shared" si="20"/>
        <v>3.5271114029455929E-12</v>
      </c>
      <c r="F359" s="23" t="s">
        <v>397</v>
      </c>
    </row>
    <row r="360" spans="1:6" x14ac:dyDescent="0.25">
      <c r="A360" s="1" t="s">
        <v>365</v>
      </c>
      <c r="B360" s="5">
        <f t="shared" si="21"/>
        <v>0</v>
      </c>
      <c r="C360" s="3">
        <f t="shared" si="22"/>
        <v>1.1757038009818644E-10</v>
      </c>
      <c r="D360" s="5">
        <f t="shared" si="23"/>
        <v>0</v>
      </c>
      <c r="E360" s="3">
        <f t="shared" si="20"/>
        <v>3.5271114029455929E-12</v>
      </c>
      <c r="F360" s="23" t="s">
        <v>397</v>
      </c>
    </row>
    <row r="361" spans="1:6" x14ac:dyDescent="0.25">
      <c r="A361" s="1" t="s">
        <v>366</v>
      </c>
      <c r="B361" s="5">
        <f t="shared" si="21"/>
        <v>0</v>
      </c>
      <c r="C361" s="3">
        <f t="shared" si="22"/>
        <v>1.1757038009818644E-10</v>
      </c>
      <c r="D361" s="5">
        <f t="shared" si="23"/>
        <v>0</v>
      </c>
      <c r="E361" s="3">
        <f t="shared" si="20"/>
        <v>3.5271114029455929E-12</v>
      </c>
      <c r="F361" s="23" t="s">
        <v>397</v>
      </c>
    </row>
    <row r="362" spans="1:6" x14ac:dyDescent="0.25">
      <c r="A362" s="1" t="s">
        <v>367</v>
      </c>
      <c r="B362" s="5">
        <f t="shared" si="21"/>
        <v>0</v>
      </c>
      <c r="C362" s="3">
        <f t="shared" si="22"/>
        <v>1.1757038009818644E-10</v>
      </c>
      <c r="D362" s="5">
        <f t="shared" si="23"/>
        <v>0</v>
      </c>
      <c r="E362" s="3">
        <f t="shared" si="20"/>
        <v>3.5271114029455929E-12</v>
      </c>
      <c r="F362" s="23" t="s">
        <v>397</v>
      </c>
    </row>
    <row r="363" spans="1:6" x14ac:dyDescent="0.25">
      <c r="A363" s="1" t="s">
        <v>368</v>
      </c>
      <c r="B363" s="5">
        <f t="shared" si="21"/>
        <v>0</v>
      </c>
      <c r="C363" s="3">
        <f t="shared" si="22"/>
        <v>1.1757038009818644E-10</v>
      </c>
      <c r="D363" s="5">
        <f t="shared" si="23"/>
        <v>0</v>
      </c>
      <c r="E363" s="3">
        <f t="shared" si="20"/>
        <v>3.5271114029455929E-12</v>
      </c>
      <c r="F363" s="23" t="s">
        <v>397</v>
      </c>
    </row>
    <row r="364" spans="1:6" x14ac:dyDescent="0.25">
      <c r="A364" s="1" t="s">
        <v>369</v>
      </c>
      <c r="B364" s="5">
        <f t="shared" si="21"/>
        <v>0</v>
      </c>
      <c r="C364" s="3">
        <f t="shared" si="22"/>
        <v>1.1757038009818644E-10</v>
      </c>
      <c r="D364" s="5">
        <f t="shared" si="23"/>
        <v>0</v>
      </c>
      <c r="E364" s="3">
        <f t="shared" si="20"/>
        <v>3.5271114029455929E-12</v>
      </c>
      <c r="F364" s="23" t="s">
        <v>397</v>
      </c>
    </row>
    <row r="365" spans="1:6" x14ac:dyDescent="0.25">
      <c r="A365" s="1" t="s">
        <v>370</v>
      </c>
      <c r="B365" s="5">
        <f t="shared" si="21"/>
        <v>0</v>
      </c>
      <c r="C365" s="3">
        <f t="shared" si="22"/>
        <v>1.1757038009818644E-10</v>
      </c>
      <c r="D365" s="5">
        <f t="shared" si="23"/>
        <v>0</v>
      </c>
      <c r="E365" s="3">
        <f t="shared" si="20"/>
        <v>3.5271114029455929E-12</v>
      </c>
      <c r="F365" s="23" t="s">
        <v>397</v>
      </c>
    </row>
    <row r="366" spans="1:6" x14ac:dyDescent="0.25">
      <c r="A366" s="1" t="s">
        <v>371</v>
      </c>
      <c r="B366" s="5">
        <f t="shared" si="21"/>
        <v>0</v>
      </c>
      <c r="C366" s="3">
        <f t="shared" si="22"/>
        <v>1.1757038009818644E-10</v>
      </c>
      <c r="D366" s="5">
        <f t="shared" si="23"/>
        <v>0</v>
      </c>
      <c r="E366" s="3">
        <f t="shared" si="20"/>
        <v>3.5271114029455929E-12</v>
      </c>
      <c r="F366" s="23" t="s">
        <v>397</v>
      </c>
    </row>
    <row r="367" spans="1:6" x14ac:dyDescent="0.25">
      <c r="A367" s="1" t="s">
        <v>372</v>
      </c>
      <c r="B367" s="5">
        <f t="shared" si="21"/>
        <v>0</v>
      </c>
      <c r="C367" s="3">
        <f t="shared" si="22"/>
        <v>1.1757038009818644E-10</v>
      </c>
      <c r="D367" s="5">
        <f t="shared" si="23"/>
        <v>0</v>
      </c>
      <c r="E367" s="3">
        <f t="shared" si="20"/>
        <v>3.5271114029455929E-12</v>
      </c>
      <c r="F367" s="23" t="s">
        <v>397</v>
      </c>
    </row>
    <row r="368" spans="1:6" x14ac:dyDescent="0.25">
      <c r="A368" s="1" t="s">
        <v>373</v>
      </c>
      <c r="B368" s="5">
        <f t="shared" si="21"/>
        <v>0</v>
      </c>
      <c r="C368" s="3">
        <f t="shared" si="22"/>
        <v>1.1757038009818644E-10</v>
      </c>
      <c r="D368" s="5">
        <f t="shared" si="23"/>
        <v>0</v>
      </c>
      <c r="E368" s="3">
        <f t="shared" si="20"/>
        <v>3.5271114029455929E-12</v>
      </c>
      <c r="F368" s="23" t="s">
        <v>397</v>
      </c>
    </row>
    <row r="369" spans="1:5" x14ac:dyDescent="0.25">
      <c r="A369" s="1" t="s">
        <v>393</v>
      </c>
      <c r="B369" s="7">
        <f>SUM(B9:B368)</f>
        <v>729999.99999996566</v>
      </c>
      <c r="C369" s="7">
        <f t="shared" ref="C369:D369" si="24">SUM(C9:C368)</f>
        <v>504566.99110676529</v>
      </c>
      <c r="D369" s="7">
        <f t="shared" si="24"/>
        <v>1234566.9911067213</v>
      </c>
      <c r="E369" s="10"/>
    </row>
  </sheetData>
  <mergeCells count="7">
    <mergeCell ref="A7:E7"/>
    <mergeCell ref="B6:C6"/>
    <mergeCell ref="A1:E1"/>
    <mergeCell ref="A2:C2"/>
    <mergeCell ref="B3:C3"/>
    <mergeCell ref="B4:C4"/>
    <mergeCell ref="B5:C5"/>
  </mergeCells>
  <phoneticPr fontId="1" type="noConversion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F520E-9B2E-4B00-8E0A-54760EA7C289}">
  <dimension ref="A1:R364"/>
  <sheetViews>
    <sheetView workbookViewId="0">
      <pane ySplit="4" topLeftCell="A116" activePane="bottomLeft" state="frozen"/>
      <selection pane="bottomLeft" activeCell="R3" sqref="R1:R1048576"/>
    </sheetView>
  </sheetViews>
  <sheetFormatPr defaultRowHeight="13.8" x14ac:dyDescent="0.25"/>
  <cols>
    <col min="1" max="1" width="8.6640625" style="1"/>
    <col min="2" max="2" width="8.6640625" style="3"/>
    <col min="3" max="3" width="14.33203125" bestFit="1" customWidth="1"/>
    <col min="4" max="4" width="2.77734375" hidden="1" customWidth="1"/>
    <col min="5" max="5" width="8.6640625" style="3"/>
    <col min="6" max="6" width="14.33203125" bestFit="1" customWidth="1"/>
    <col min="7" max="7" width="18.21875" style="16" bestFit="1" customWidth="1"/>
    <col min="8" max="8" width="14.33203125" style="10" customWidth="1"/>
    <col min="9" max="9" width="12.44140625" style="10" customWidth="1"/>
    <col min="10" max="10" width="8.77734375" style="3" hidden="1" customWidth="1"/>
    <col min="11" max="11" width="7.77734375" style="3" customWidth="1"/>
    <col min="12" max="12" width="8.6640625" style="1"/>
    <col min="13" max="13" width="12" style="3" customWidth="1"/>
    <col min="14" max="14" width="12.33203125" style="3" bestFit="1" customWidth="1"/>
    <col min="15" max="15" width="5.77734375" style="3" hidden="1" customWidth="1"/>
    <col min="16" max="16" width="14.44140625" style="3" customWidth="1"/>
    <col min="17" max="17" width="13.5546875" style="3" customWidth="1"/>
    <col min="18" max="18" width="18.21875" style="10" bestFit="1" customWidth="1"/>
  </cols>
  <sheetData>
    <row r="1" spans="1:18" ht="33" customHeight="1" x14ac:dyDescent="0.25">
      <c r="A1" s="32" t="s">
        <v>395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7.399999999999999" x14ac:dyDescent="0.3">
      <c r="A2" s="31" t="s">
        <v>389</v>
      </c>
      <c r="B2" s="31"/>
      <c r="C2" s="31"/>
      <c r="D2" s="31"/>
      <c r="E2" s="31"/>
      <c r="F2" s="31"/>
      <c r="G2" s="31"/>
      <c r="H2" s="31"/>
      <c r="I2" s="31"/>
      <c r="J2" s="31"/>
      <c r="K2" s="13"/>
      <c r="L2" s="14"/>
      <c r="M2" s="31" t="s">
        <v>388</v>
      </c>
      <c r="N2" s="31"/>
      <c r="O2" s="31"/>
      <c r="P2" s="31"/>
      <c r="Q2" s="31"/>
      <c r="R2" s="31"/>
    </row>
    <row r="3" spans="1:18" ht="15.6" x14ac:dyDescent="0.3">
      <c r="A3" s="2"/>
      <c r="B3" s="33" t="s">
        <v>378</v>
      </c>
      <c r="C3" s="33"/>
      <c r="D3" s="2"/>
      <c r="E3" s="33" t="s">
        <v>380</v>
      </c>
      <c r="F3" s="33"/>
      <c r="G3" s="2" t="s">
        <v>379</v>
      </c>
      <c r="H3" s="34" t="s">
        <v>381</v>
      </c>
      <c r="I3" s="34"/>
      <c r="J3" s="34"/>
      <c r="K3" s="11"/>
      <c r="L3" s="2"/>
      <c r="M3" s="34" t="s">
        <v>378</v>
      </c>
      <c r="N3" s="34"/>
      <c r="O3" s="15"/>
      <c r="P3" s="34" t="s">
        <v>380</v>
      </c>
      <c r="Q3" s="34"/>
      <c r="R3" s="35" t="s">
        <v>384</v>
      </c>
    </row>
    <row r="4" spans="1:18" ht="15.6" x14ac:dyDescent="0.3">
      <c r="A4" s="2" t="s">
        <v>12</v>
      </c>
      <c r="B4" s="11" t="s">
        <v>378</v>
      </c>
      <c r="C4" s="2" t="s">
        <v>386</v>
      </c>
      <c r="D4" s="2"/>
      <c r="E4" s="11" t="s">
        <v>380</v>
      </c>
      <c r="F4" s="2" t="s">
        <v>387</v>
      </c>
      <c r="G4" s="2" t="s">
        <v>385</v>
      </c>
      <c r="H4" s="11" t="s">
        <v>378</v>
      </c>
      <c r="I4" s="11" t="s">
        <v>380</v>
      </c>
      <c r="J4" s="11" t="s">
        <v>382</v>
      </c>
      <c r="K4" s="11" t="s">
        <v>396</v>
      </c>
      <c r="L4" s="2" t="s">
        <v>12</v>
      </c>
      <c r="M4" s="11" t="s">
        <v>378</v>
      </c>
      <c r="N4" s="11" t="s">
        <v>383</v>
      </c>
      <c r="O4" s="11"/>
      <c r="P4" s="11" t="s">
        <v>380</v>
      </c>
      <c r="Q4" s="11" t="s">
        <v>383</v>
      </c>
      <c r="R4" s="35"/>
    </row>
    <row r="5" spans="1:18" x14ac:dyDescent="0.25">
      <c r="A5" s="1" t="s">
        <v>14</v>
      </c>
      <c r="B5" s="3">
        <f>等额本金!B9</f>
        <v>2097.7011494252874</v>
      </c>
      <c r="C5" s="3">
        <f>B5</f>
        <v>2097.7011494252874</v>
      </c>
      <c r="D5" s="3"/>
      <c r="E5" s="3">
        <f>等额本息!B9</f>
        <v>1114.272962950371</v>
      </c>
      <c r="F5" s="3">
        <f>E5</f>
        <v>1114.272962950371</v>
      </c>
      <c r="G5" s="10">
        <f>C5-F5</f>
        <v>983.4281864749164</v>
      </c>
      <c r="H5" s="10">
        <f>等额本金!E9</f>
        <v>72.790229885057471</v>
      </c>
      <c r="I5" s="10">
        <f>等额本息!E9</f>
        <v>72.888572703704966</v>
      </c>
      <c r="J5" s="3">
        <f>(I5-H5)*10000</f>
        <v>983.42818647495278</v>
      </c>
      <c r="K5" s="24" t="s">
        <v>397</v>
      </c>
      <c r="L5" s="1" t="s">
        <v>14</v>
      </c>
      <c r="M5" s="3">
        <f>等额本金!C9</f>
        <v>2433.3333333333335</v>
      </c>
      <c r="N5" s="3">
        <f>M5</f>
        <v>2433.3333333333335</v>
      </c>
      <c r="P5" s="3">
        <f>等额本息!C9</f>
        <v>2433.3333333333335</v>
      </c>
      <c r="Q5" s="3">
        <f>P5</f>
        <v>2433.3333333333335</v>
      </c>
      <c r="R5" s="10">
        <f>Q5-N5</f>
        <v>0</v>
      </c>
    </row>
    <row r="6" spans="1:18" x14ac:dyDescent="0.25">
      <c r="A6" s="1" t="s">
        <v>15</v>
      </c>
      <c r="B6" s="3">
        <f>等额本金!B10</f>
        <v>2097.7011494252874</v>
      </c>
      <c r="C6" s="3">
        <f>IF(B6=0,0,C5+B6)</f>
        <v>4195.4022988505749</v>
      </c>
      <c r="D6" s="3"/>
      <c r="E6" s="3">
        <f>等额本息!B10</f>
        <v>1117.9872061602055</v>
      </c>
      <c r="F6" s="3">
        <f>IF(B6=0,0,F5+E6)</f>
        <v>2232.2601691105765</v>
      </c>
      <c r="G6" s="10">
        <f>C6-F6</f>
        <v>1963.1421297399984</v>
      </c>
      <c r="H6" s="10">
        <f>等额本金!E10</f>
        <v>72.580459770114956</v>
      </c>
      <c r="I6" s="10">
        <f>等额本息!E10</f>
        <v>72.776773983088944</v>
      </c>
      <c r="J6" s="3">
        <f t="shared" ref="J6:J69" si="0">(I6-H6)*10000</f>
        <v>1963.1421297398788</v>
      </c>
      <c r="K6" s="24" t="s">
        <v>397</v>
      </c>
      <c r="L6" s="1" t="s">
        <v>15</v>
      </c>
      <c r="M6" s="3">
        <f>等额本金!C10</f>
        <v>2426.3409961685825</v>
      </c>
      <c r="N6" s="3">
        <f>IF(M6&lt;0.0001,0,N5+M6)</f>
        <v>4859.674329501916</v>
      </c>
      <c r="P6" s="3">
        <f>等额本息!C10</f>
        <v>2429.6190901234991</v>
      </c>
      <c r="Q6" s="3">
        <f>IF(M6&lt;0.0001,0,Q5+P6)</f>
        <v>4862.9524234568325</v>
      </c>
      <c r="R6" s="10">
        <f t="shared" ref="R6:R69" si="1">Q6-N6</f>
        <v>3.2780939549165851</v>
      </c>
    </row>
    <row r="7" spans="1:18" x14ac:dyDescent="0.25">
      <c r="A7" s="1" t="s">
        <v>16</v>
      </c>
      <c r="B7" s="3">
        <f>等额本金!B11</f>
        <v>2097.7011494252874</v>
      </c>
      <c r="C7" s="3">
        <f t="shared" ref="C7:C70" si="2">IF(B7=0,0,C6+B7)</f>
        <v>6293.1034482758623</v>
      </c>
      <c r="D7" s="3"/>
      <c r="E7" s="3">
        <f>等额本息!B11</f>
        <v>1121.7138301807399</v>
      </c>
      <c r="F7" s="3">
        <f t="shared" ref="F7:F70" si="3">IF(B7=0,0,F6+E7)</f>
        <v>3353.9739992913164</v>
      </c>
      <c r="G7" s="10">
        <f t="shared" ref="G7:G70" si="4">C7-F7</f>
        <v>2939.1294489845459</v>
      </c>
      <c r="H7" s="10">
        <f>等额本金!E11</f>
        <v>72.370689655172427</v>
      </c>
      <c r="I7" s="10">
        <f>等额本息!E11</f>
        <v>72.664602600070864</v>
      </c>
      <c r="J7" s="3">
        <f t="shared" si="0"/>
        <v>2939.1294489843744</v>
      </c>
      <c r="K7" s="24" t="s">
        <v>397</v>
      </c>
      <c r="L7" s="1" t="s">
        <v>16</v>
      </c>
      <c r="M7" s="3">
        <f>等额本金!C11</f>
        <v>2419.3486590038319</v>
      </c>
      <c r="N7" s="3">
        <f t="shared" ref="N7:N70" si="5">IF(M7&lt;0.0001,0,N6+M7)</f>
        <v>7279.0229885057479</v>
      </c>
      <c r="P7" s="3">
        <f>等额本息!C11</f>
        <v>2425.8924661029646</v>
      </c>
      <c r="Q7" s="3">
        <f t="shared" ref="Q7:Q70" si="6">IF(M7&lt;0.0001,0,Q6+P7)</f>
        <v>7288.8448895597976</v>
      </c>
      <c r="R7" s="10">
        <f t="shared" si="1"/>
        <v>9.8219010540497038</v>
      </c>
    </row>
    <row r="8" spans="1:18" x14ac:dyDescent="0.25">
      <c r="A8" s="1" t="s">
        <v>17</v>
      </c>
      <c r="B8" s="3">
        <f>等额本金!B12</f>
        <v>2097.7011494252874</v>
      </c>
      <c r="C8" s="3">
        <f t="shared" si="2"/>
        <v>8390.8045977011498</v>
      </c>
      <c r="D8" s="3"/>
      <c r="E8" s="3">
        <f>等额本息!B12</f>
        <v>1125.452876281342</v>
      </c>
      <c r="F8" s="3">
        <f t="shared" si="3"/>
        <v>4479.4268755726589</v>
      </c>
      <c r="G8" s="10">
        <f t="shared" si="4"/>
        <v>3911.3777221284909</v>
      </c>
      <c r="H8" s="10">
        <f>等额本金!E12</f>
        <v>72.160919540229912</v>
      </c>
      <c r="I8" s="10">
        <f>等额本息!E12</f>
        <v>72.552057312442741</v>
      </c>
      <c r="J8" s="3">
        <f t="shared" si="0"/>
        <v>3911.377722128293</v>
      </c>
      <c r="K8" s="24" t="s">
        <v>397</v>
      </c>
      <c r="L8" s="1" t="s">
        <v>17</v>
      </c>
      <c r="M8" s="3">
        <f>等额本金!C12</f>
        <v>2412.3563218390809</v>
      </c>
      <c r="N8" s="3">
        <f t="shared" si="5"/>
        <v>9691.3793103448297</v>
      </c>
      <c r="P8" s="3">
        <f>等额本息!C12</f>
        <v>2422.1534200023625</v>
      </c>
      <c r="Q8" s="3">
        <f t="shared" si="6"/>
        <v>9710.998309562161</v>
      </c>
      <c r="R8" s="10">
        <f t="shared" si="1"/>
        <v>19.618999217331293</v>
      </c>
    </row>
    <row r="9" spans="1:18" x14ac:dyDescent="0.25">
      <c r="A9" s="1" t="s">
        <v>18</v>
      </c>
      <c r="B9" s="3">
        <f>等额本金!B13</f>
        <v>2097.7011494252874</v>
      </c>
      <c r="C9" s="3">
        <f t="shared" si="2"/>
        <v>10488.505747126437</v>
      </c>
      <c r="D9" s="3"/>
      <c r="E9" s="3">
        <f>等额本息!B13</f>
        <v>1129.2043858689462</v>
      </c>
      <c r="F9" s="3">
        <f t="shared" si="3"/>
        <v>5608.6312614416056</v>
      </c>
      <c r="G9" s="10">
        <f t="shared" si="4"/>
        <v>4879.8744856848316</v>
      </c>
      <c r="H9" s="10">
        <f>等额本金!E13</f>
        <v>71.951149425287397</v>
      </c>
      <c r="I9" s="10">
        <f>等额本息!E13</f>
        <v>72.439136873855844</v>
      </c>
      <c r="J9" s="3">
        <f t="shared" si="0"/>
        <v>4879.8744856844678</v>
      </c>
      <c r="K9" s="24" t="s">
        <v>397</v>
      </c>
      <c r="L9" s="1" t="s">
        <v>18</v>
      </c>
      <c r="M9" s="3">
        <f>等额本金!C13</f>
        <v>2405.3639846743308</v>
      </c>
      <c r="N9" s="3">
        <f t="shared" si="5"/>
        <v>12096.743295019161</v>
      </c>
      <c r="P9" s="3">
        <f>等额本息!C13</f>
        <v>2418.4019104147583</v>
      </c>
      <c r="Q9" s="3">
        <f t="shared" si="6"/>
        <v>12129.40021997692</v>
      </c>
      <c r="R9" s="10">
        <f t="shared" si="1"/>
        <v>32.656924957758747</v>
      </c>
    </row>
    <row r="10" spans="1:18" x14ac:dyDescent="0.25">
      <c r="A10" s="1" t="s">
        <v>19</v>
      </c>
      <c r="B10" s="3">
        <f>等额本金!B14</f>
        <v>2097.7011494252874</v>
      </c>
      <c r="C10" s="3">
        <f t="shared" si="2"/>
        <v>12586.206896551725</v>
      </c>
      <c r="D10" s="3"/>
      <c r="E10" s="3">
        <f>等额本息!B14</f>
        <v>1132.9684004885094</v>
      </c>
      <c r="F10" s="3">
        <f t="shared" si="3"/>
        <v>6741.599661930115</v>
      </c>
      <c r="G10" s="10">
        <f t="shared" si="4"/>
        <v>5844.6072346216097</v>
      </c>
      <c r="H10" s="10">
        <f>等额本金!E14</f>
        <v>71.741379310344868</v>
      </c>
      <c r="I10" s="10">
        <f>等额本息!E14</f>
        <v>72.325840033806998</v>
      </c>
      <c r="J10" s="3">
        <f t="shared" si="0"/>
        <v>5844.6072346212932</v>
      </c>
      <c r="K10" s="24" t="s">
        <v>397</v>
      </c>
      <c r="L10" s="1" t="s">
        <v>19</v>
      </c>
      <c r="M10" s="3">
        <f>等额本金!C14</f>
        <v>2398.3716475095798</v>
      </c>
      <c r="N10" s="3">
        <f t="shared" si="5"/>
        <v>14495.11494252874</v>
      </c>
      <c r="P10" s="3">
        <f>等额本息!C14</f>
        <v>2414.6378957951952</v>
      </c>
      <c r="Q10" s="3">
        <f t="shared" si="6"/>
        <v>14544.038115772115</v>
      </c>
      <c r="R10" s="10">
        <f t="shared" si="1"/>
        <v>48.923173243374549</v>
      </c>
    </row>
    <row r="11" spans="1:18" x14ac:dyDescent="0.25">
      <c r="A11" s="1" t="s">
        <v>20</v>
      </c>
      <c r="B11" s="3">
        <f>等额本金!B15</f>
        <v>2097.7011494252874</v>
      </c>
      <c r="C11" s="3">
        <f t="shared" si="2"/>
        <v>14683.908045977012</v>
      </c>
      <c r="D11" s="3"/>
      <c r="E11" s="3">
        <f>等额本息!B15</f>
        <v>1136.7449618234709</v>
      </c>
      <c r="F11" s="3">
        <f t="shared" si="3"/>
        <v>7878.3446237535863</v>
      </c>
      <c r="G11" s="10">
        <f t="shared" si="4"/>
        <v>6805.5634222234257</v>
      </c>
      <c r="H11" s="10">
        <f>等额本金!E15</f>
        <v>71.531609195402339</v>
      </c>
      <c r="I11" s="10">
        <f>等额本息!E15</f>
        <v>72.212165537624657</v>
      </c>
      <c r="J11" s="3">
        <f t="shared" si="0"/>
        <v>6805.5634222231729</v>
      </c>
      <c r="K11" s="24" t="s">
        <v>397</v>
      </c>
      <c r="L11" s="1" t="s">
        <v>20</v>
      </c>
      <c r="M11" s="3">
        <f>等额本金!C15</f>
        <v>2391.3793103448293</v>
      </c>
      <c r="N11" s="3">
        <f t="shared" si="5"/>
        <v>16886.49425287357</v>
      </c>
      <c r="P11" s="3">
        <f>等额本息!C15</f>
        <v>2410.8613344602336</v>
      </c>
      <c r="Q11" s="3">
        <f t="shared" si="6"/>
        <v>16954.899450232348</v>
      </c>
      <c r="R11" s="10">
        <f t="shared" si="1"/>
        <v>68.405197358777514</v>
      </c>
    </row>
    <row r="12" spans="1:18" x14ac:dyDescent="0.25">
      <c r="A12" s="1" t="s">
        <v>21</v>
      </c>
      <c r="B12" s="3">
        <f>等额本金!B16</f>
        <v>2097.7011494252874</v>
      </c>
      <c r="C12" s="3">
        <f t="shared" si="2"/>
        <v>16781.6091954023</v>
      </c>
      <c r="D12" s="3"/>
      <c r="E12" s="3">
        <f>等额本息!B16</f>
        <v>1140.5341116962159</v>
      </c>
      <c r="F12" s="3">
        <f t="shared" si="3"/>
        <v>9018.8787354498018</v>
      </c>
      <c r="G12" s="10">
        <f t="shared" si="4"/>
        <v>7762.7304599524978</v>
      </c>
      <c r="H12" s="10">
        <f>等额本金!E16</f>
        <v>71.32183908045981</v>
      </c>
      <c r="I12" s="10">
        <f>等额本息!E16</f>
        <v>72.098112126455035</v>
      </c>
      <c r="J12" s="3">
        <f t="shared" si="0"/>
        <v>7762.7304599522522</v>
      </c>
      <c r="K12" s="24" t="s">
        <v>397</v>
      </c>
      <c r="L12" s="1" t="s">
        <v>21</v>
      </c>
      <c r="M12" s="3">
        <f>等额本金!C16</f>
        <v>2384.3869731800778</v>
      </c>
      <c r="N12" s="3">
        <f t="shared" si="5"/>
        <v>19270.881226053647</v>
      </c>
      <c r="P12" s="3">
        <f>等额本息!C16</f>
        <v>2407.0721845874887</v>
      </c>
      <c r="Q12" s="3">
        <f t="shared" si="6"/>
        <v>19361.971634819834</v>
      </c>
      <c r="R12" s="10">
        <f t="shared" si="1"/>
        <v>91.090408766187466</v>
      </c>
    </row>
    <row r="13" spans="1:18" x14ac:dyDescent="0.25">
      <c r="A13" s="1" t="s">
        <v>22</v>
      </c>
      <c r="B13" s="3">
        <f>等额本金!B17</f>
        <v>2097.7011494252874</v>
      </c>
      <c r="C13" s="3">
        <f t="shared" si="2"/>
        <v>18879.310344827587</v>
      </c>
      <c r="D13" s="3"/>
      <c r="E13" s="3">
        <f>等额本息!B17</f>
        <v>1144.3358920685364</v>
      </c>
      <c r="F13" s="3">
        <f t="shared" si="3"/>
        <v>10163.214627518339</v>
      </c>
      <c r="G13" s="10">
        <f t="shared" si="4"/>
        <v>8716.0957173092484</v>
      </c>
      <c r="H13" s="10">
        <f>等额本金!E17</f>
        <v>71.112068965517281</v>
      </c>
      <c r="I13" s="10">
        <f>等额本息!E17</f>
        <v>71.983678537248181</v>
      </c>
      <c r="J13" s="3">
        <f t="shared" si="0"/>
        <v>8716.0957173090028</v>
      </c>
      <c r="K13" s="24" t="s">
        <v>397</v>
      </c>
      <c r="L13" s="1" t="s">
        <v>22</v>
      </c>
      <c r="M13" s="3">
        <f>等额本金!C17</f>
        <v>2377.3946360153273</v>
      </c>
      <c r="N13" s="3">
        <f t="shared" si="5"/>
        <v>21648.275862068975</v>
      </c>
      <c r="P13" s="3">
        <f>等额本息!C17</f>
        <v>2403.2704042151681</v>
      </c>
      <c r="Q13" s="3">
        <f t="shared" si="6"/>
        <v>21765.242039035002</v>
      </c>
      <c r="R13" s="10">
        <f t="shared" si="1"/>
        <v>116.96617696602698</v>
      </c>
    </row>
    <row r="14" spans="1:18" x14ac:dyDescent="0.25">
      <c r="A14" s="1" t="s">
        <v>23</v>
      </c>
      <c r="B14" s="3">
        <f>等额本金!B18</f>
        <v>2097.7011494252874</v>
      </c>
      <c r="C14" s="3">
        <f t="shared" si="2"/>
        <v>20977.011494252874</v>
      </c>
      <c r="D14" s="3"/>
      <c r="E14" s="3">
        <f>等额本息!B18</f>
        <v>1148.1503450420983</v>
      </c>
      <c r="F14" s="3">
        <f t="shared" si="3"/>
        <v>11311.364972560437</v>
      </c>
      <c r="G14" s="10">
        <f t="shared" si="4"/>
        <v>9665.6465216924371</v>
      </c>
      <c r="H14" s="10">
        <f>等额本金!E18</f>
        <v>70.902298850574752</v>
      </c>
      <c r="I14" s="10">
        <f>等额本息!E18</f>
        <v>71.868863502743963</v>
      </c>
      <c r="J14" s="3">
        <f t="shared" si="0"/>
        <v>9665.6465216921097</v>
      </c>
      <c r="K14" s="24" t="s">
        <v>397</v>
      </c>
      <c r="L14" s="1" t="s">
        <v>23</v>
      </c>
      <c r="M14" s="3">
        <f>等额本金!C18</f>
        <v>2370.4022988505758</v>
      </c>
      <c r="N14" s="3">
        <f t="shared" si="5"/>
        <v>24018.67816091955</v>
      </c>
      <c r="P14" s="3">
        <f>等额本息!C18</f>
        <v>2399.4559512416063</v>
      </c>
      <c r="Q14" s="3">
        <f t="shared" si="6"/>
        <v>24164.697990276607</v>
      </c>
      <c r="R14" s="10">
        <f t="shared" si="1"/>
        <v>146.01982935705746</v>
      </c>
    </row>
    <row r="15" spans="1:18" x14ac:dyDescent="0.25">
      <c r="A15" s="1" t="s">
        <v>24</v>
      </c>
      <c r="B15" s="3">
        <f>等额本金!B19</f>
        <v>2097.7011494252874</v>
      </c>
      <c r="C15" s="3">
        <f t="shared" si="2"/>
        <v>23074.712643678162</v>
      </c>
      <c r="D15" s="3"/>
      <c r="E15" s="3">
        <f>等额本息!B19</f>
        <v>1151.9775128589054</v>
      </c>
      <c r="F15" s="3">
        <f t="shared" si="3"/>
        <v>12463.342485419344</v>
      </c>
      <c r="G15" s="10">
        <f t="shared" si="4"/>
        <v>10611.370158258818</v>
      </c>
      <c r="H15" s="10">
        <f>等额本金!E19</f>
        <v>70.692528735632223</v>
      </c>
      <c r="I15" s="10">
        <f>等额本息!E19</f>
        <v>71.753665751458072</v>
      </c>
      <c r="J15" s="3">
        <f t="shared" si="0"/>
        <v>10611.370158258494</v>
      </c>
      <c r="K15" s="24" t="s">
        <v>397</v>
      </c>
      <c r="L15" s="1" t="s">
        <v>24</v>
      </c>
      <c r="M15" s="3">
        <f>等额本金!C19</f>
        <v>2363.4099616858252</v>
      </c>
      <c r="N15" s="3">
        <f t="shared" si="5"/>
        <v>26382.088122605375</v>
      </c>
      <c r="P15" s="3">
        <f>等额本息!C19</f>
        <v>2395.6287834247992</v>
      </c>
      <c r="Q15" s="3">
        <f t="shared" si="6"/>
        <v>26560.326773701407</v>
      </c>
      <c r="R15" s="10">
        <f t="shared" si="1"/>
        <v>178.23865109603139</v>
      </c>
    </row>
    <row r="16" spans="1:18" x14ac:dyDescent="0.25">
      <c r="A16" s="1" t="s">
        <v>25</v>
      </c>
      <c r="B16" s="3">
        <f>等额本金!B20</f>
        <v>2097.7011494252874</v>
      </c>
      <c r="C16" s="3">
        <f t="shared" si="2"/>
        <v>25172.413793103449</v>
      </c>
      <c r="D16" s="3"/>
      <c r="E16" s="3">
        <f>等额本息!B20</f>
        <v>1155.8174379017687</v>
      </c>
      <c r="F16" s="3">
        <f t="shared" si="3"/>
        <v>13619.159923321113</v>
      </c>
      <c r="G16" s="10">
        <f t="shared" si="4"/>
        <v>11553.253869782337</v>
      </c>
      <c r="H16" s="10">
        <f>等额本金!E20</f>
        <v>70.482758620689708</v>
      </c>
      <c r="I16" s="10">
        <f>等额本息!E20</f>
        <v>71.638084007667899</v>
      </c>
      <c r="J16" s="3">
        <f t="shared" si="0"/>
        <v>11553.253869781913</v>
      </c>
      <c r="K16" s="24" t="s">
        <v>397</v>
      </c>
      <c r="L16" s="1" t="s">
        <v>25</v>
      </c>
      <c r="M16" s="3">
        <f>等额本金!C20</f>
        <v>2356.4176245210742</v>
      </c>
      <c r="N16" s="3">
        <f t="shared" si="5"/>
        <v>28738.505747126448</v>
      </c>
      <c r="P16" s="3">
        <f>等额本息!C20</f>
        <v>2391.7888583819358</v>
      </c>
      <c r="Q16" s="3">
        <f t="shared" si="6"/>
        <v>28952.115632083343</v>
      </c>
      <c r="R16" s="10">
        <f t="shared" si="1"/>
        <v>213.60988495689526</v>
      </c>
    </row>
    <row r="17" spans="1:18" x14ac:dyDescent="0.25">
      <c r="A17" s="1" t="s">
        <v>26</v>
      </c>
      <c r="B17" s="3">
        <f>等额本金!B21</f>
        <v>2097.7011494252874</v>
      </c>
      <c r="C17" s="3">
        <f t="shared" si="2"/>
        <v>27270.114942528737</v>
      </c>
      <c r="D17" s="3"/>
      <c r="E17" s="3">
        <f>等额本息!B21</f>
        <v>1159.6701626947743</v>
      </c>
      <c r="F17" s="3">
        <f t="shared" si="3"/>
        <v>14778.830086015887</v>
      </c>
      <c r="G17" s="10">
        <f t="shared" si="4"/>
        <v>12491.28485651285</v>
      </c>
      <c r="H17" s="10">
        <f>等额本金!E21</f>
        <v>70.272988505747179</v>
      </c>
      <c r="I17" s="10">
        <f>等额本息!E21</f>
        <v>71.52211699139842</v>
      </c>
      <c r="J17" s="3">
        <f t="shared" si="0"/>
        <v>12491.284856512408</v>
      </c>
      <c r="K17" s="24" t="s">
        <v>397</v>
      </c>
      <c r="L17" s="1" t="s">
        <v>26</v>
      </c>
      <c r="M17" s="3">
        <f>等额本金!C21</f>
        <v>2349.4252873563237</v>
      </c>
      <c r="N17" s="3">
        <f t="shared" si="5"/>
        <v>31087.931034482772</v>
      </c>
      <c r="P17" s="3">
        <f>等额本息!C21</f>
        <v>2387.9361335889303</v>
      </c>
      <c r="Q17" s="3">
        <f t="shared" si="6"/>
        <v>31340.051765672273</v>
      </c>
      <c r="R17" s="10">
        <f t="shared" si="1"/>
        <v>252.12073118950138</v>
      </c>
    </row>
    <row r="18" spans="1:18" x14ac:dyDescent="0.25">
      <c r="A18" s="1" t="s">
        <v>27</v>
      </c>
      <c r="B18" s="3">
        <f>等额本金!B22</f>
        <v>2097.7011494252874</v>
      </c>
      <c r="C18" s="3">
        <f t="shared" si="2"/>
        <v>29367.816091954024</v>
      </c>
      <c r="D18" s="3"/>
      <c r="E18" s="3">
        <f>等额本息!B22</f>
        <v>1163.5357299037569</v>
      </c>
      <c r="F18" s="3">
        <f t="shared" si="3"/>
        <v>15942.365815919644</v>
      </c>
      <c r="G18" s="10">
        <f t="shared" si="4"/>
        <v>13425.45027603438</v>
      </c>
      <c r="H18" s="10">
        <f>等额本金!E22</f>
        <v>70.063218390804664</v>
      </c>
      <c r="I18" s="10">
        <f>等额本息!E22</f>
        <v>71.405763418408057</v>
      </c>
      <c r="J18" s="3">
        <f t="shared" si="0"/>
        <v>13425.450276033927</v>
      </c>
      <c r="K18" s="24" t="s">
        <v>397</v>
      </c>
      <c r="L18" s="1" t="s">
        <v>27</v>
      </c>
      <c r="M18" s="3">
        <f>等额本金!C22</f>
        <v>2342.4329501915727</v>
      </c>
      <c r="N18" s="3">
        <f t="shared" si="5"/>
        <v>33430.363984674346</v>
      </c>
      <c r="P18" s="3">
        <f>等额本息!C22</f>
        <v>2384.0705663799476</v>
      </c>
      <c r="Q18" s="3">
        <f t="shared" si="6"/>
        <v>33724.122332052219</v>
      </c>
      <c r="R18" s="10">
        <f t="shared" si="1"/>
        <v>293.75834737787227</v>
      </c>
    </row>
    <row r="19" spans="1:18" x14ac:dyDescent="0.25">
      <c r="A19" s="1" t="s">
        <v>28</v>
      </c>
      <c r="B19" s="3">
        <f>等额本金!B23</f>
        <v>2097.7011494252874</v>
      </c>
      <c r="C19" s="3">
        <f t="shared" si="2"/>
        <v>31465.517241379312</v>
      </c>
      <c r="D19" s="3"/>
      <c r="E19" s="3">
        <f>等额本息!B23</f>
        <v>1167.4141823367695</v>
      </c>
      <c r="F19" s="3">
        <f t="shared" si="3"/>
        <v>17109.779998256414</v>
      </c>
      <c r="G19" s="10">
        <f t="shared" si="4"/>
        <v>14355.737243122898</v>
      </c>
      <c r="H19" s="10">
        <f>等额本金!E23</f>
        <v>69.853448275862149</v>
      </c>
      <c r="I19" s="10">
        <f>等额本息!E23</f>
        <v>71.28902200017437</v>
      </c>
      <c r="J19" s="3">
        <f t="shared" si="0"/>
        <v>14355.737243122207</v>
      </c>
      <c r="K19" s="24" t="s">
        <v>397</v>
      </c>
      <c r="L19" s="1" t="s">
        <v>28</v>
      </c>
      <c r="M19" s="3">
        <f>等额本金!C23</f>
        <v>2335.4406130268226</v>
      </c>
      <c r="N19" s="3">
        <f t="shared" si="5"/>
        <v>35765.804597701172</v>
      </c>
      <c r="P19" s="3">
        <f>等额本息!C23</f>
        <v>2380.192113946935</v>
      </c>
      <c r="Q19" s="3">
        <f t="shared" si="6"/>
        <v>36104.314445999153</v>
      </c>
      <c r="R19" s="10">
        <f t="shared" si="1"/>
        <v>338.50984829798108</v>
      </c>
    </row>
    <row r="20" spans="1:18" x14ac:dyDescent="0.25">
      <c r="A20" s="1" t="s">
        <v>29</v>
      </c>
      <c r="B20" s="3">
        <f>等额本金!B24</f>
        <v>2097.7011494252874</v>
      </c>
      <c r="C20" s="3">
        <f t="shared" si="2"/>
        <v>33563.218390804599</v>
      </c>
      <c r="D20" s="3"/>
      <c r="E20" s="3">
        <f>等额本息!B24</f>
        <v>1171.3055629445585</v>
      </c>
      <c r="F20" s="3">
        <f t="shared" si="3"/>
        <v>18281.085561200973</v>
      </c>
      <c r="G20" s="10">
        <f t="shared" si="4"/>
        <v>15282.132829603626</v>
      </c>
      <c r="H20" s="10">
        <f>等额本金!E24</f>
        <v>69.64367816091962</v>
      </c>
      <c r="I20" s="10">
        <f>等额本息!E24</f>
        <v>71.171891443879929</v>
      </c>
      <c r="J20" s="3">
        <f t="shared" si="0"/>
        <v>15282.132829603086</v>
      </c>
      <c r="K20" s="24" t="s">
        <v>397</v>
      </c>
      <c r="L20" s="1" t="s">
        <v>29</v>
      </c>
      <c r="M20" s="3">
        <f>等额本金!C24</f>
        <v>2328.4482758620716</v>
      </c>
      <c r="N20" s="3">
        <f t="shared" si="5"/>
        <v>38094.252873563244</v>
      </c>
      <c r="P20" s="3">
        <f>等额本息!C24</f>
        <v>2376.3007333391461</v>
      </c>
      <c r="Q20" s="3">
        <f t="shared" si="6"/>
        <v>38480.615179338296</v>
      </c>
      <c r="R20" s="10">
        <f t="shared" si="1"/>
        <v>386.36230577505194</v>
      </c>
    </row>
    <row r="21" spans="1:18" x14ac:dyDescent="0.25">
      <c r="A21" s="1" t="s">
        <v>30</v>
      </c>
      <c r="B21" s="3">
        <f>等额本金!B25</f>
        <v>2097.7011494252874</v>
      </c>
      <c r="C21" s="3">
        <f t="shared" si="2"/>
        <v>35660.919540229886</v>
      </c>
      <c r="D21" s="3"/>
      <c r="E21" s="3">
        <f>等额本息!B25</f>
        <v>1175.20991482104</v>
      </c>
      <c r="F21" s="3">
        <f t="shared" si="3"/>
        <v>19456.295476022013</v>
      </c>
      <c r="G21" s="10">
        <f t="shared" si="4"/>
        <v>16204.624064207874</v>
      </c>
      <c r="H21" s="10">
        <f>等额本金!E25</f>
        <v>69.433908045977091</v>
      </c>
      <c r="I21" s="10">
        <f>等额本息!E25</f>
        <v>71.054370452397819</v>
      </c>
      <c r="J21" s="3">
        <f t="shared" si="0"/>
        <v>16204.624064207281</v>
      </c>
      <c r="K21" s="24" t="s">
        <v>397</v>
      </c>
      <c r="L21" s="1" t="s">
        <v>30</v>
      </c>
      <c r="M21" s="3">
        <f>等额本金!C25</f>
        <v>2321.455938697321</v>
      </c>
      <c r="N21" s="3">
        <f t="shared" si="5"/>
        <v>40415.708812260564</v>
      </c>
      <c r="P21" s="3">
        <f>等额本息!C25</f>
        <v>2372.3963814626645</v>
      </c>
      <c r="Q21" s="3">
        <f t="shared" si="6"/>
        <v>40853.011560800958</v>
      </c>
      <c r="R21" s="10">
        <f t="shared" si="1"/>
        <v>437.30274854039453</v>
      </c>
    </row>
    <row r="22" spans="1:18" x14ac:dyDescent="0.25">
      <c r="A22" s="1" t="s">
        <v>31</v>
      </c>
      <c r="B22" s="3">
        <f>等额本金!B26</f>
        <v>2097.7011494252874</v>
      </c>
      <c r="C22" s="3">
        <f t="shared" si="2"/>
        <v>37758.620689655174</v>
      </c>
      <c r="D22" s="3"/>
      <c r="E22" s="3">
        <f>等额本息!B26</f>
        <v>1179.1272812037773</v>
      </c>
      <c r="F22" s="3">
        <f t="shared" si="3"/>
        <v>20635.422757225791</v>
      </c>
      <c r="G22" s="10">
        <f t="shared" si="4"/>
        <v>17123.197932429382</v>
      </c>
      <c r="H22" s="10">
        <f>等额本金!E26</f>
        <v>69.224137931034562</v>
      </c>
      <c r="I22" s="10">
        <f>等额本息!E26</f>
        <v>70.936457724277446</v>
      </c>
      <c r="J22" s="3">
        <f t="shared" si="0"/>
        <v>17123.197932428837</v>
      </c>
      <c r="K22" s="24" t="s">
        <v>397</v>
      </c>
      <c r="L22" s="1" t="s">
        <v>31</v>
      </c>
      <c r="M22" s="3">
        <f>等额本金!C26</f>
        <v>2314.4636015325696</v>
      </c>
      <c r="N22" s="3">
        <f t="shared" si="5"/>
        <v>42730.172413793131</v>
      </c>
      <c r="P22" s="3">
        <f>等额本息!C26</f>
        <v>2368.4790150799272</v>
      </c>
      <c r="Q22" s="3">
        <f t="shared" si="6"/>
        <v>43221.490575880889</v>
      </c>
      <c r="R22" s="10">
        <f t="shared" si="1"/>
        <v>491.31816208775854</v>
      </c>
    </row>
    <row r="23" spans="1:18" x14ac:dyDescent="0.25">
      <c r="A23" s="1" t="s">
        <v>32</v>
      </c>
      <c r="B23" s="3">
        <f>等额本金!B27</f>
        <v>2097.7011494252874</v>
      </c>
      <c r="C23" s="3">
        <f t="shared" si="2"/>
        <v>39856.321839080461</v>
      </c>
      <c r="D23" s="3"/>
      <c r="E23" s="3">
        <f>等额本息!B27</f>
        <v>1183.0577054744563</v>
      </c>
      <c r="F23" s="3">
        <f t="shared" si="3"/>
        <v>21818.480462700249</v>
      </c>
      <c r="G23" s="10">
        <f t="shared" si="4"/>
        <v>18037.841376380213</v>
      </c>
      <c r="H23" s="10">
        <f>等额本金!E27</f>
        <v>69.014367816092033</v>
      </c>
      <c r="I23" s="10">
        <f>等额本息!E27</f>
        <v>70.818151953729995</v>
      </c>
      <c r="J23" s="3">
        <f t="shared" si="0"/>
        <v>18037.841376379616</v>
      </c>
      <c r="K23" s="24" t="s">
        <v>397</v>
      </c>
      <c r="L23" s="1" t="s">
        <v>32</v>
      </c>
      <c r="M23" s="3">
        <f>等额本金!C27</f>
        <v>2307.471264367819</v>
      </c>
      <c r="N23" s="3">
        <f t="shared" si="5"/>
        <v>45037.643678160952</v>
      </c>
      <c r="P23" s="3">
        <f>等额本息!C27</f>
        <v>2364.5485908092483</v>
      </c>
      <c r="Q23" s="3">
        <f t="shared" si="6"/>
        <v>45586.039166690134</v>
      </c>
      <c r="R23" s="10">
        <f t="shared" si="1"/>
        <v>548.39548852918233</v>
      </c>
    </row>
    <row r="24" spans="1:18" x14ac:dyDescent="0.25">
      <c r="A24" s="1" t="s">
        <v>33</v>
      </c>
      <c r="B24" s="3">
        <f>等额本金!B28</f>
        <v>2097.7011494252874</v>
      </c>
      <c r="C24" s="3">
        <f t="shared" si="2"/>
        <v>41954.022988505749</v>
      </c>
      <c r="D24" s="3"/>
      <c r="E24" s="3">
        <f>等额本息!B28</f>
        <v>1187.0012311593709</v>
      </c>
      <c r="F24" s="3">
        <f t="shared" si="3"/>
        <v>23005.48169385962</v>
      </c>
      <c r="G24" s="10">
        <f t="shared" si="4"/>
        <v>18948.541294646129</v>
      </c>
      <c r="H24" s="10">
        <f>等额本金!E28</f>
        <v>68.804597701149504</v>
      </c>
      <c r="I24" s="10">
        <f>等额本息!E28</f>
        <v>70.699451830614066</v>
      </c>
      <c r="J24" s="3">
        <f t="shared" si="0"/>
        <v>18948.541294645624</v>
      </c>
      <c r="K24" s="24" t="s">
        <v>397</v>
      </c>
      <c r="L24" s="1" t="s">
        <v>33</v>
      </c>
      <c r="M24" s="3">
        <f>等额本金!C28</f>
        <v>2300.4789272030675</v>
      </c>
      <c r="N24" s="3">
        <f t="shared" si="5"/>
        <v>47338.12260536402</v>
      </c>
      <c r="P24" s="3">
        <f>等额本息!C28</f>
        <v>2360.6050651243336</v>
      </c>
      <c r="Q24" s="3">
        <f t="shared" si="6"/>
        <v>47946.644231814469</v>
      </c>
      <c r="R24" s="10">
        <f t="shared" si="1"/>
        <v>608.52162645044882</v>
      </c>
    </row>
    <row r="25" spans="1:18" x14ac:dyDescent="0.25">
      <c r="A25" s="1" t="s">
        <v>34</v>
      </c>
      <c r="B25" s="3">
        <f>等额本金!B29</f>
        <v>2097.7011494252874</v>
      </c>
      <c r="C25" s="3">
        <f t="shared" si="2"/>
        <v>44051.724137931036</v>
      </c>
      <c r="D25" s="3"/>
      <c r="E25" s="3">
        <f>等额本息!B29</f>
        <v>1190.9579019299022</v>
      </c>
      <c r="F25" s="3">
        <f t="shared" si="3"/>
        <v>24196.439595789521</v>
      </c>
      <c r="G25" s="10">
        <f t="shared" si="4"/>
        <v>19855.284542141515</v>
      </c>
      <c r="H25" s="10">
        <f>等额本金!E29</f>
        <v>68.594827586206975</v>
      </c>
      <c r="I25" s="10">
        <f>等额本息!E29</f>
        <v>70.58035604042108</v>
      </c>
      <c r="J25" s="3">
        <f t="shared" si="0"/>
        <v>19855.284542141049</v>
      </c>
      <c r="K25" s="24" t="s">
        <v>397</v>
      </c>
      <c r="L25" s="1" t="s">
        <v>34</v>
      </c>
      <c r="M25" s="3">
        <f>等额本金!C29</f>
        <v>2293.486590038317</v>
      </c>
      <c r="N25" s="3">
        <f t="shared" si="5"/>
        <v>49631.609195402336</v>
      </c>
      <c r="P25" s="3">
        <f>等额本息!C29</f>
        <v>2356.6483943538024</v>
      </c>
      <c r="Q25" s="3">
        <f t="shared" si="6"/>
        <v>50303.292626168273</v>
      </c>
      <c r="R25" s="10">
        <f t="shared" si="1"/>
        <v>671.68343076593737</v>
      </c>
    </row>
    <row r="26" spans="1:18" x14ac:dyDescent="0.25">
      <c r="A26" s="1" t="s">
        <v>35</v>
      </c>
      <c r="B26" s="3">
        <f>等额本金!B30</f>
        <v>2097.7011494252874</v>
      </c>
      <c r="C26" s="3">
        <f t="shared" si="2"/>
        <v>46149.425287356324</v>
      </c>
      <c r="D26" s="3"/>
      <c r="E26" s="3">
        <f>等额本息!B30</f>
        <v>1194.9277616030017</v>
      </c>
      <c r="F26" s="3">
        <f t="shared" si="3"/>
        <v>25391.367357392523</v>
      </c>
      <c r="G26" s="10">
        <f t="shared" si="4"/>
        <v>20758.057929963801</v>
      </c>
      <c r="H26" s="10">
        <f>等额本金!E30</f>
        <v>68.38505747126446</v>
      </c>
      <c r="I26" s="10">
        <f>等额本息!E30</f>
        <v>70.46086326426078</v>
      </c>
      <c r="J26" s="3">
        <f t="shared" si="0"/>
        <v>20758.057929963201</v>
      </c>
      <c r="K26" s="24" t="s">
        <v>397</v>
      </c>
      <c r="L26" s="1" t="s">
        <v>35</v>
      </c>
      <c r="M26" s="3">
        <f>等额本金!C30</f>
        <v>2286.494252873566</v>
      </c>
      <c r="N26" s="3">
        <f t="shared" si="5"/>
        <v>51918.103448275899</v>
      </c>
      <c r="P26" s="3">
        <f>等额本息!C30</f>
        <v>2352.6785346807028</v>
      </c>
      <c r="Q26" s="3">
        <f t="shared" si="6"/>
        <v>52655.971160848974</v>
      </c>
      <c r="R26" s="10">
        <f t="shared" si="1"/>
        <v>737.86771257307555</v>
      </c>
    </row>
    <row r="27" spans="1:18" x14ac:dyDescent="0.25">
      <c r="A27" s="1" t="s">
        <v>36</v>
      </c>
      <c r="B27" s="3">
        <f>等额本金!B31</f>
        <v>2097.7011494252874</v>
      </c>
      <c r="C27" s="3">
        <f t="shared" si="2"/>
        <v>48247.126436781611</v>
      </c>
      <c r="D27" s="3"/>
      <c r="E27" s="3">
        <f>等额本息!B31</f>
        <v>1198.9108541416786</v>
      </c>
      <c r="F27" s="3">
        <f t="shared" si="3"/>
        <v>26590.278211534202</v>
      </c>
      <c r="G27" s="10">
        <f t="shared" si="4"/>
        <v>21656.84822524741</v>
      </c>
      <c r="H27" s="10">
        <f>等额本金!E31</f>
        <v>68.175287356321931</v>
      </c>
      <c r="I27" s="10">
        <f>等额本息!E31</f>
        <v>70.340972178846613</v>
      </c>
      <c r="J27" s="3">
        <f t="shared" si="0"/>
        <v>21656.84822524682</v>
      </c>
      <c r="K27" s="24" t="s">
        <v>397</v>
      </c>
      <c r="L27" s="1" t="s">
        <v>36</v>
      </c>
      <c r="M27" s="3">
        <f>等额本金!C31</f>
        <v>2279.5019157088154</v>
      </c>
      <c r="N27" s="3">
        <f t="shared" si="5"/>
        <v>54197.605363984716</v>
      </c>
      <c r="P27" s="3">
        <f>等额本息!C31</f>
        <v>2348.695442142026</v>
      </c>
      <c r="Q27" s="3">
        <f t="shared" si="6"/>
        <v>55004.666602990997</v>
      </c>
      <c r="R27" s="10">
        <f t="shared" si="1"/>
        <v>807.06123900628154</v>
      </c>
    </row>
    <row r="28" spans="1:18" x14ac:dyDescent="0.25">
      <c r="A28" s="1" t="s">
        <v>37</v>
      </c>
      <c r="B28" s="3">
        <f>等额本金!B32</f>
        <v>2097.7011494252874</v>
      </c>
      <c r="C28" s="3">
        <f t="shared" si="2"/>
        <v>50344.827586206899</v>
      </c>
      <c r="D28" s="3"/>
      <c r="E28" s="3">
        <f>等额本息!B32</f>
        <v>1202.9072236554839</v>
      </c>
      <c r="F28" s="3">
        <f t="shared" si="3"/>
        <v>27793.185435189684</v>
      </c>
      <c r="G28" s="10">
        <f t="shared" si="4"/>
        <v>22551.642151017215</v>
      </c>
      <c r="H28" s="10">
        <f>等额本金!E32</f>
        <v>67.965517241379416</v>
      </c>
      <c r="I28" s="10">
        <f>等额本息!E32</f>
        <v>70.22068145648106</v>
      </c>
      <c r="J28" s="3">
        <f t="shared" si="0"/>
        <v>22551.642151016436</v>
      </c>
      <c r="K28" s="24" t="s">
        <v>397</v>
      </c>
      <c r="L28" s="1" t="s">
        <v>37</v>
      </c>
      <c r="M28" s="3">
        <f>等额本金!C32</f>
        <v>2272.5095785440644</v>
      </c>
      <c r="N28" s="3">
        <f t="shared" si="5"/>
        <v>56470.11494252878</v>
      </c>
      <c r="P28" s="3">
        <f>等额本息!C32</f>
        <v>2344.6990726282206</v>
      </c>
      <c r="Q28" s="3">
        <f t="shared" si="6"/>
        <v>57349.365675619221</v>
      </c>
      <c r="R28" s="10">
        <f t="shared" si="1"/>
        <v>879.25073309044092</v>
      </c>
    </row>
    <row r="29" spans="1:18" x14ac:dyDescent="0.25">
      <c r="A29" s="1" t="s">
        <v>38</v>
      </c>
      <c r="B29" s="3">
        <f>等额本金!B33</f>
        <v>2097.7011494252874</v>
      </c>
      <c r="C29" s="3">
        <f t="shared" si="2"/>
        <v>52442.528735632186</v>
      </c>
      <c r="D29" s="3"/>
      <c r="E29" s="3">
        <f>等额本息!B33</f>
        <v>1206.9169144010025</v>
      </c>
      <c r="F29" s="3">
        <f t="shared" si="3"/>
        <v>29000.102349590685</v>
      </c>
      <c r="G29" s="10">
        <f t="shared" si="4"/>
        <v>23442.426386041501</v>
      </c>
      <c r="H29" s="10">
        <f>等额本金!E33</f>
        <v>67.755747126436901</v>
      </c>
      <c r="I29" s="10">
        <f>等额本息!E33</f>
        <v>70.099989765040959</v>
      </c>
      <c r="J29" s="3">
        <f t="shared" si="0"/>
        <v>23442.426386040581</v>
      </c>
      <c r="K29" s="24" t="s">
        <v>397</v>
      </c>
      <c r="L29" s="1" t="s">
        <v>38</v>
      </c>
      <c r="M29" s="3">
        <f>等额本金!C33</f>
        <v>2265.5172413793143</v>
      </c>
      <c r="N29" s="3">
        <f t="shared" si="5"/>
        <v>58735.632183908092</v>
      </c>
      <c r="P29" s="3">
        <f>等额本息!C33</f>
        <v>2340.689381882702</v>
      </c>
      <c r="Q29" s="3">
        <f t="shared" si="6"/>
        <v>59690.055057501922</v>
      </c>
      <c r="R29" s="10">
        <f t="shared" si="1"/>
        <v>954.42287359383045</v>
      </c>
    </row>
    <row r="30" spans="1:18" x14ac:dyDescent="0.25">
      <c r="A30" s="1" t="s">
        <v>39</v>
      </c>
      <c r="B30" s="3">
        <f>等额本金!B34</f>
        <v>2097.7011494252874</v>
      </c>
      <c r="C30" s="3">
        <f t="shared" si="2"/>
        <v>54540.229885057473</v>
      </c>
      <c r="D30" s="3"/>
      <c r="E30" s="3">
        <f>等额本息!B34</f>
        <v>1210.9399707823391</v>
      </c>
      <c r="F30" s="3">
        <f t="shared" si="3"/>
        <v>30211.042320373024</v>
      </c>
      <c r="G30" s="10">
        <f t="shared" si="4"/>
        <v>24329.187564684449</v>
      </c>
      <c r="H30" s="10">
        <f>等额本金!E34</f>
        <v>67.545977011494372</v>
      </c>
      <c r="I30" s="10">
        <f>等额本息!E34</f>
        <v>69.978895767962726</v>
      </c>
      <c r="J30" s="3">
        <f t="shared" si="0"/>
        <v>24329.187564683536</v>
      </c>
      <c r="K30" s="24" t="s">
        <v>397</v>
      </c>
      <c r="L30" s="1" t="s">
        <v>39</v>
      </c>
      <c r="M30" s="3">
        <f>等额本金!C34</f>
        <v>2258.5249042145633</v>
      </c>
      <c r="N30" s="3">
        <f t="shared" si="5"/>
        <v>60994.157088122658</v>
      </c>
      <c r="P30" s="3">
        <f>等额本息!C34</f>
        <v>2336.6663255013655</v>
      </c>
      <c r="Q30" s="3">
        <f t="shared" si="6"/>
        <v>62026.721383003285</v>
      </c>
      <c r="R30" s="10">
        <f t="shared" si="1"/>
        <v>1032.5642948806271</v>
      </c>
    </row>
    <row r="31" spans="1:18" x14ac:dyDescent="0.25">
      <c r="A31" s="1" t="s">
        <v>40</v>
      </c>
      <c r="B31" s="3">
        <f>等额本金!B35</f>
        <v>2097.7011494252874</v>
      </c>
      <c r="C31" s="3">
        <f t="shared" si="2"/>
        <v>56637.931034482761</v>
      </c>
      <c r="D31" s="3"/>
      <c r="E31" s="3">
        <f>等额本息!B35</f>
        <v>1214.9764373516136</v>
      </c>
      <c r="F31" s="3">
        <f t="shared" si="3"/>
        <v>31426.01875772464</v>
      </c>
      <c r="G31" s="10">
        <f t="shared" si="4"/>
        <v>25211.912276758121</v>
      </c>
      <c r="H31" s="10">
        <f>等额本金!E35</f>
        <v>67.336206896551843</v>
      </c>
      <c r="I31" s="10">
        <f>等额本息!E35</f>
        <v>69.857398124227558</v>
      </c>
      <c r="J31" s="3">
        <f t="shared" si="0"/>
        <v>25211.912276757146</v>
      </c>
      <c r="K31" s="24" t="s">
        <v>397</v>
      </c>
      <c r="L31" s="1" t="s">
        <v>40</v>
      </c>
      <c r="M31" s="3">
        <f>等额本金!C35</f>
        <v>2251.5325670498128</v>
      </c>
      <c r="N31" s="3">
        <f t="shared" si="5"/>
        <v>63245.689655172471</v>
      </c>
      <c r="P31" s="3">
        <f>等额本息!C35</f>
        <v>2332.6298589320909</v>
      </c>
      <c r="Q31" s="3">
        <f t="shared" si="6"/>
        <v>64359.351241935379</v>
      </c>
      <c r="R31" s="10">
        <f t="shared" si="1"/>
        <v>1113.661586762908</v>
      </c>
    </row>
    <row r="32" spans="1:18" x14ac:dyDescent="0.25">
      <c r="A32" s="1" t="s">
        <v>41</v>
      </c>
      <c r="B32" s="3">
        <f>等额本金!B36</f>
        <v>2097.7011494252874</v>
      </c>
      <c r="C32" s="3">
        <f t="shared" si="2"/>
        <v>58735.632183908048</v>
      </c>
      <c r="D32" s="3"/>
      <c r="E32" s="3">
        <f>等额本息!B36</f>
        <v>1219.0263588094526</v>
      </c>
      <c r="F32" s="3">
        <f t="shared" si="3"/>
        <v>32645.045116534093</v>
      </c>
      <c r="G32" s="10">
        <f t="shared" si="4"/>
        <v>26090.587067373956</v>
      </c>
      <c r="H32" s="10">
        <f>等额本金!E36</f>
        <v>67.126436781609314</v>
      </c>
      <c r="I32" s="10">
        <f>等额本息!E36</f>
        <v>69.735495488346615</v>
      </c>
      <c r="J32" s="3">
        <f t="shared" si="0"/>
        <v>26090.58706737301</v>
      </c>
      <c r="K32" s="24" t="s">
        <v>397</v>
      </c>
      <c r="L32" s="1" t="s">
        <v>41</v>
      </c>
      <c r="M32" s="3">
        <f>等额本金!C36</f>
        <v>2244.5402298850613</v>
      </c>
      <c r="N32" s="3">
        <f t="shared" si="5"/>
        <v>65490.229885057532</v>
      </c>
      <c r="P32" s="3">
        <f>等额本息!C36</f>
        <v>2328.5799374742519</v>
      </c>
      <c r="Q32" s="3">
        <f t="shared" si="6"/>
        <v>66687.931179409628</v>
      </c>
      <c r="R32" s="10">
        <f t="shared" si="1"/>
        <v>1197.7012943520967</v>
      </c>
    </row>
    <row r="33" spans="1:18" x14ac:dyDescent="0.25">
      <c r="A33" s="1" t="s">
        <v>42</v>
      </c>
      <c r="B33" s="3">
        <f>等额本金!B37</f>
        <v>2097.7011494252874</v>
      </c>
      <c r="C33" s="3">
        <f t="shared" si="2"/>
        <v>60833.333333333336</v>
      </c>
      <c r="D33" s="3"/>
      <c r="E33" s="3">
        <f>等额本息!B37</f>
        <v>1223.089780005484</v>
      </c>
      <c r="F33" s="3">
        <f t="shared" si="3"/>
        <v>33868.134896539574</v>
      </c>
      <c r="G33" s="10">
        <f t="shared" si="4"/>
        <v>26965.198436793762</v>
      </c>
      <c r="H33" s="10">
        <f>等额本金!E37</f>
        <v>66.916666666666785</v>
      </c>
      <c r="I33" s="10">
        <f>等额本息!E37</f>
        <v>69.613186510346068</v>
      </c>
      <c r="J33" s="3">
        <f t="shared" si="0"/>
        <v>26965.198436792831</v>
      </c>
      <c r="K33" s="24" t="s">
        <v>397</v>
      </c>
      <c r="L33" s="1" t="s">
        <v>42</v>
      </c>
      <c r="M33" s="3">
        <f>等额本金!C37</f>
        <v>2237.5478927203108</v>
      </c>
      <c r="N33" s="3">
        <f t="shared" si="5"/>
        <v>67727.777777777839</v>
      </c>
      <c r="P33" s="3">
        <f>等额本息!C37</f>
        <v>2324.5165162782205</v>
      </c>
      <c r="Q33" s="3">
        <f t="shared" si="6"/>
        <v>69012.44769568785</v>
      </c>
      <c r="R33" s="10">
        <f t="shared" si="1"/>
        <v>1284.6699179100106</v>
      </c>
    </row>
    <row r="34" spans="1:18" x14ac:dyDescent="0.25">
      <c r="A34" s="1" t="s">
        <v>43</v>
      </c>
      <c r="B34" s="3">
        <f>等额本金!B38</f>
        <v>2097.7011494252874</v>
      </c>
      <c r="C34" s="3">
        <f t="shared" si="2"/>
        <v>62931.034482758623</v>
      </c>
      <c r="D34" s="3"/>
      <c r="E34" s="3">
        <f>等额本息!B38</f>
        <v>1227.1667459388354</v>
      </c>
      <c r="F34" s="3">
        <f t="shared" si="3"/>
        <v>35095.301642478407</v>
      </c>
      <c r="G34" s="10">
        <f t="shared" si="4"/>
        <v>27835.732840280216</v>
      </c>
      <c r="H34" s="10">
        <f>等额本金!E38</f>
        <v>66.70689655172427</v>
      </c>
      <c r="I34" s="10">
        <f>等额本息!E38</f>
        <v>69.490469835752194</v>
      </c>
      <c r="J34" s="3">
        <f t="shared" si="0"/>
        <v>27835.732840279234</v>
      </c>
      <c r="K34" s="24" t="s">
        <v>397</v>
      </c>
      <c r="L34" s="1" t="s">
        <v>43</v>
      </c>
      <c r="M34" s="3">
        <f>等额本金!C38</f>
        <v>2230.5555555555597</v>
      </c>
      <c r="N34" s="3">
        <f t="shared" si="5"/>
        <v>69958.333333333401</v>
      </c>
      <c r="P34" s="3">
        <f>等额本息!C38</f>
        <v>2320.4395503448691</v>
      </c>
      <c r="Q34" s="3">
        <f t="shared" si="6"/>
        <v>71332.887246032726</v>
      </c>
      <c r="R34" s="10">
        <f t="shared" si="1"/>
        <v>1374.5539126993244</v>
      </c>
    </row>
    <row r="35" spans="1:18" x14ac:dyDescent="0.25">
      <c r="A35" s="1" t="s">
        <v>44</v>
      </c>
      <c r="B35" s="3">
        <f>等额本金!B39</f>
        <v>2097.7011494252874</v>
      </c>
      <c r="C35" s="3">
        <f t="shared" si="2"/>
        <v>65028.735632183911</v>
      </c>
      <c r="D35" s="3"/>
      <c r="E35" s="3">
        <f>等额本息!B39</f>
        <v>1231.2573017586315</v>
      </c>
      <c r="F35" s="3">
        <f t="shared" si="3"/>
        <v>36326.55894423704</v>
      </c>
      <c r="G35" s="10">
        <f t="shared" si="4"/>
        <v>28702.176687946871</v>
      </c>
      <c r="H35" s="10">
        <f>等额本金!E39</f>
        <v>66.497126436781741</v>
      </c>
      <c r="I35" s="10">
        <f>等额本息!E39</f>
        <v>69.367344105576322</v>
      </c>
      <c r="J35" s="3">
        <f t="shared" si="0"/>
        <v>28702.176687945808</v>
      </c>
      <c r="K35" s="24" t="s">
        <v>397</v>
      </c>
      <c r="L35" s="1" t="s">
        <v>44</v>
      </c>
      <c r="M35" s="3">
        <f>等额本金!C39</f>
        <v>2223.5632183908092</v>
      </c>
      <c r="N35" s="3">
        <f t="shared" si="5"/>
        <v>72181.896551724203</v>
      </c>
      <c r="P35" s="3">
        <f>等额本息!C39</f>
        <v>2316.3489945250731</v>
      </c>
      <c r="Q35" s="3">
        <f t="shared" si="6"/>
        <v>73649.236240557802</v>
      </c>
      <c r="R35" s="10">
        <f t="shared" si="1"/>
        <v>1467.3396888335992</v>
      </c>
    </row>
    <row r="36" spans="1:18" x14ac:dyDescent="0.25">
      <c r="A36" s="1" t="s">
        <v>45</v>
      </c>
      <c r="B36" s="3">
        <f>等额本金!B40</f>
        <v>2097.7011494252874</v>
      </c>
      <c r="C36" s="3">
        <f t="shared" si="2"/>
        <v>67126.436781609198</v>
      </c>
      <c r="D36" s="3"/>
      <c r="E36" s="3">
        <f>等额本息!B40</f>
        <v>1235.361492764494</v>
      </c>
      <c r="F36" s="3">
        <f t="shared" si="3"/>
        <v>37561.920437001536</v>
      </c>
      <c r="G36" s="10">
        <f t="shared" si="4"/>
        <v>29564.516344607662</v>
      </c>
      <c r="H36" s="10">
        <f>等额本金!E40</f>
        <v>66.287356321839226</v>
      </c>
      <c r="I36" s="10">
        <f>等额本息!E40</f>
        <v>69.243807956299875</v>
      </c>
      <c r="J36" s="3">
        <f t="shared" si="0"/>
        <v>29564.516344606487</v>
      </c>
      <c r="K36" s="24" t="s">
        <v>397</v>
      </c>
      <c r="L36" s="1" t="s">
        <v>45</v>
      </c>
      <c r="M36" s="3">
        <f>等额本金!C40</f>
        <v>2216.5708812260582</v>
      </c>
      <c r="N36" s="3">
        <f t="shared" si="5"/>
        <v>74398.46743295026</v>
      </c>
      <c r="P36" s="3">
        <f>等额本息!C40</f>
        <v>2312.2448035192106</v>
      </c>
      <c r="Q36" s="3">
        <f t="shared" si="6"/>
        <v>75961.481044077009</v>
      </c>
      <c r="R36" s="10">
        <f t="shared" si="1"/>
        <v>1563.0136111267493</v>
      </c>
    </row>
    <row r="37" spans="1:18" x14ac:dyDescent="0.25">
      <c r="A37" s="1" t="s">
        <v>46</v>
      </c>
      <c r="B37" s="3">
        <f>等额本金!B41</f>
        <v>2097.7011494252874</v>
      </c>
      <c r="C37" s="3">
        <f t="shared" si="2"/>
        <v>69224.137931034493</v>
      </c>
      <c r="D37" s="3"/>
      <c r="E37" s="3">
        <f>等额本息!B41</f>
        <v>1239.4793644070419</v>
      </c>
      <c r="F37" s="3">
        <f t="shared" si="3"/>
        <v>38801.399801408581</v>
      </c>
      <c r="G37" s="10">
        <f t="shared" si="4"/>
        <v>30422.738129625912</v>
      </c>
      <c r="H37" s="10">
        <f>等额本金!E41</f>
        <v>66.077586206896711</v>
      </c>
      <c r="I37" s="10">
        <f>等额本息!E41</f>
        <v>69.119860019859175</v>
      </c>
      <c r="J37" s="3">
        <f t="shared" si="0"/>
        <v>30422.738129624635</v>
      </c>
      <c r="K37" s="24" t="s">
        <v>397</v>
      </c>
      <c r="L37" s="1" t="s">
        <v>46</v>
      </c>
      <c r="M37" s="3">
        <f>等额本金!C41</f>
        <v>2209.5785440613076</v>
      </c>
      <c r="N37" s="3">
        <f t="shared" si="5"/>
        <v>76608.04597701157</v>
      </c>
      <c r="P37" s="3">
        <f>等额本息!C41</f>
        <v>2308.1269318766626</v>
      </c>
      <c r="Q37" s="3">
        <f t="shared" si="6"/>
        <v>78269.607975953666</v>
      </c>
      <c r="R37" s="10">
        <f t="shared" si="1"/>
        <v>1661.5619989420957</v>
      </c>
    </row>
    <row r="38" spans="1:18" x14ac:dyDescent="0.25">
      <c r="A38" s="1" t="s">
        <v>47</v>
      </c>
      <c r="B38" s="3">
        <f>等额本金!B42</f>
        <v>2097.7011494252874</v>
      </c>
      <c r="C38" s="3">
        <f t="shared" si="2"/>
        <v>71321.839080459788</v>
      </c>
      <c r="D38" s="3"/>
      <c r="E38" s="3">
        <f>等额本息!B42</f>
        <v>1243.6109622883987</v>
      </c>
      <c r="F38" s="3">
        <f t="shared" si="3"/>
        <v>40045.010763696977</v>
      </c>
      <c r="G38" s="10">
        <f t="shared" si="4"/>
        <v>31276.828316762811</v>
      </c>
      <c r="H38" s="10">
        <f>等额本金!E42</f>
        <v>65.867816091954182</v>
      </c>
      <c r="I38" s="10">
        <f>等额本息!E42</f>
        <v>68.995498923630322</v>
      </c>
      <c r="J38" s="3">
        <f t="shared" si="0"/>
        <v>31276.828316761395</v>
      </c>
      <c r="K38" s="24" t="s">
        <v>397</v>
      </c>
      <c r="L38" s="1" t="s">
        <v>47</v>
      </c>
      <c r="M38" s="3">
        <f>等额本金!C42</f>
        <v>2202.5862068965571</v>
      </c>
      <c r="N38" s="3">
        <f t="shared" si="5"/>
        <v>78810.632183908121</v>
      </c>
      <c r="P38" s="3">
        <f>等额本息!C42</f>
        <v>2303.9953339953058</v>
      </c>
      <c r="Q38" s="3">
        <f t="shared" si="6"/>
        <v>80573.603309948972</v>
      </c>
      <c r="R38" s="10">
        <f t="shared" si="1"/>
        <v>1762.9711260408512</v>
      </c>
    </row>
    <row r="39" spans="1:18" x14ac:dyDescent="0.25">
      <c r="A39" s="1" t="s">
        <v>48</v>
      </c>
      <c r="B39" s="3">
        <f>等额本金!B43</f>
        <v>2097.7011494252874</v>
      </c>
      <c r="C39" s="3">
        <f t="shared" si="2"/>
        <v>73419.540229885082</v>
      </c>
      <c r="D39" s="3"/>
      <c r="E39" s="3">
        <f>等额本息!B43</f>
        <v>1247.7563321626935</v>
      </c>
      <c r="F39" s="3">
        <f t="shared" si="3"/>
        <v>41292.767095859672</v>
      </c>
      <c r="G39" s="10">
        <f t="shared" si="4"/>
        <v>32126.77313402541</v>
      </c>
      <c r="H39" s="10">
        <f>等额本金!E43</f>
        <v>65.658045977011668</v>
      </c>
      <c r="I39" s="10">
        <f>等额本息!E43</f>
        <v>68.870723290414062</v>
      </c>
      <c r="J39" s="3">
        <f t="shared" si="0"/>
        <v>32126.773134023948</v>
      </c>
      <c r="K39" s="24" t="s">
        <v>397</v>
      </c>
      <c r="L39" s="1" t="s">
        <v>48</v>
      </c>
      <c r="M39" s="3">
        <f>等额本金!C43</f>
        <v>2195.5938697318061</v>
      </c>
      <c r="N39" s="3">
        <f t="shared" si="5"/>
        <v>81006.226053639926</v>
      </c>
      <c r="P39" s="3">
        <f>等额本息!C43</f>
        <v>2299.849964121011</v>
      </c>
      <c r="Q39" s="3">
        <f t="shared" si="6"/>
        <v>82873.45327406998</v>
      </c>
      <c r="R39" s="10">
        <f t="shared" si="1"/>
        <v>1867.2272204300534</v>
      </c>
    </row>
    <row r="40" spans="1:18" x14ac:dyDescent="0.25">
      <c r="A40" s="1" t="s">
        <v>49</v>
      </c>
      <c r="B40" s="3">
        <f>等额本金!B44</f>
        <v>2097.7011494252874</v>
      </c>
      <c r="C40" s="3">
        <f t="shared" si="2"/>
        <v>75517.241379310377</v>
      </c>
      <c r="D40" s="3"/>
      <c r="E40" s="3">
        <f>等额本息!B44</f>
        <v>1251.9155199365691</v>
      </c>
      <c r="F40" s="3">
        <f t="shared" si="3"/>
        <v>42544.682615796242</v>
      </c>
      <c r="G40" s="10">
        <f t="shared" si="4"/>
        <v>32972.558763514135</v>
      </c>
      <c r="H40" s="10">
        <f>等额本金!E44</f>
        <v>65.448275862069153</v>
      </c>
      <c r="I40" s="10">
        <f>等额本息!E44</f>
        <v>68.745531738420397</v>
      </c>
      <c r="J40" s="3">
        <f t="shared" si="0"/>
        <v>32972.558763512439</v>
      </c>
      <c r="K40" s="24" t="s">
        <v>397</v>
      </c>
      <c r="L40" s="1" t="s">
        <v>49</v>
      </c>
      <c r="M40" s="3">
        <f>等额本金!C44</f>
        <v>2188.601532567056</v>
      </c>
      <c r="N40" s="3">
        <f t="shared" si="5"/>
        <v>83194.827586206986</v>
      </c>
      <c r="P40" s="3">
        <f>等额本息!C44</f>
        <v>2295.6907763471354</v>
      </c>
      <c r="Q40" s="3">
        <f t="shared" si="6"/>
        <v>85169.144050417119</v>
      </c>
      <c r="R40" s="10">
        <f t="shared" si="1"/>
        <v>1974.3164642101328</v>
      </c>
    </row>
    <row r="41" spans="1:18" x14ac:dyDescent="0.25">
      <c r="A41" s="1" t="s">
        <v>50</v>
      </c>
      <c r="B41" s="3">
        <f>等额本金!B45</f>
        <v>2097.7011494252874</v>
      </c>
      <c r="C41" s="3">
        <f t="shared" si="2"/>
        <v>77614.942528735672</v>
      </c>
      <c r="D41" s="3"/>
      <c r="E41" s="3">
        <f>等额本息!B45</f>
        <v>1256.0885716696912</v>
      </c>
      <c r="F41" s="3">
        <f t="shared" si="3"/>
        <v>43800.771187465936</v>
      </c>
      <c r="G41" s="10">
        <f t="shared" si="4"/>
        <v>33814.171341269735</v>
      </c>
      <c r="H41" s="10">
        <f>等额本金!E45</f>
        <v>65.238505747126624</v>
      </c>
      <c r="I41" s="10">
        <f>等额本息!E45</f>
        <v>68.61992288125343</v>
      </c>
      <c r="J41" s="3">
        <f t="shared" si="0"/>
        <v>33814.171341268062</v>
      </c>
      <c r="K41" s="24" t="s">
        <v>397</v>
      </c>
      <c r="L41" s="1" t="s">
        <v>50</v>
      </c>
      <c r="M41" s="3">
        <f>等额本金!C45</f>
        <v>2181.609195402305</v>
      </c>
      <c r="N41" s="3">
        <f t="shared" si="5"/>
        <v>85376.436781609285</v>
      </c>
      <c r="P41" s="3">
        <f>等额本息!C45</f>
        <v>2291.5177246140133</v>
      </c>
      <c r="Q41" s="3">
        <f t="shared" si="6"/>
        <v>87460.661775031127</v>
      </c>
      <c r="R41" s="10">
        <f t="shared" si="1"/>
        <v>2084.2249934218416</v>
      </c>
    </row>
    <row r="42" spans="1:18" x14ac:dyDescent="0.25">
      <c r="A42" s="1" t="s">
        <v>51</v>
      </c>
      <c r="B42" s="3">
        <f>等额本金!B46</f>
        <v>2097.7011494252874</v>
      </c>
      <c r="C42" s="3">
        <f t="shared" si="2"/>
        <v>79712.643678160966</v>
      </c>
      <c r="D42" s="3"/>
      <c r="E42" s="3">
        <f>等额本息!B46</f>
        <v>1260.2755335752568</v>
      </c>
      <c r="F42" s="3">
        <f t="shared" si="3"/>
        <v>45061.046721041195</v>
      </c>
      <c r="G42" s="10">
        <f t="shared" si="4"/>
        <v>34651.596957119771</v>
      </c>
      <c r="H42" s="10">
        <f>等额本金!E46</f>
        <v>65.028735632184095</v>
      </c>
      <c r="I42" s="10">
        <f>等额本息!E46</f>
        <v>68.493895327895899</v>
      </c>
      <c r="J42" s="3">
        <f t="shared" si="0"/>
        <v>34651.596957118047</v>
      </c>
      <c r="K42" s="24" t="s">
        <v>397</v>
      </c>
      <c r="L42" s="1" t="s">
        <v>51</v>
      </c>
      <c r="M42" s="3">
        <f>等额本金!C46</f>
        <v>2174.6168582375544</v>
      </c>
      <c r="N42" s="3">
        <f t="shared" si="5"/>
        <v>87551.053639846839</v>
      </c>
      <c r="P42" s="3">
        <f>等额本息!C46</f>
        <v>2287.3307627084478</v>
      </c>
      <c r="Q42" s="3">
        <f t="shared" si="6"/>
        <v>89747.99253773957</v>
      </c>
      <c r="R42" s="10">
        <f t="shared" si="1"/>
        <v>2196.9388978927309</v>
      </c>
    </row>
    <row r="43" spans="1:18" x14ac:dyDescent="0.25">
      <c r="A43" s="1" t="s">
        <v>52</v>
      </c>
      <c r="B43" s="3">
        <f>等额本金!B47</f>
        <v>2097.7011494252874</v>
      </c>
      <c r="C43" s="3">
        <f t="shared" si="2"/>
        <v>81810.344827586261</v>
      </c>
      <c r="D43" s="3"/>
      <c r="E43" s="3">
        <f>等额本息!B47</f>
        <v>1264.4764520205076</v>
      </c>
      <c r="F43" s="3">
        <f t="shared" si="3"/>
        <v>46325.523173061702</v>
      </c>
      <c r="G43" s="10">
        <f t="shared" si="4"/>
        <v>35484.82165452456</v>
      </c>
      <c r="H43" s="10">
        <f>等额本金!E47</f>
        <v>64.818965517241566</v>
      </c>
      <c r="I43" s="10">
        <f>等额本息!E47</f>
        <v>68.36744768269385</v>
      </c>
      <c r="J43" s="3">
        <f t="shared" si="0"/>
        <v>35484.82165452285</v>
      </c>
      <c r="K43" s="24" t="s">
        <v>397</v>
      </c>
      <c r="L43" s="1" t="s">
        <v>52</v>
      </c>
      <c r="M43" s="3">
        <f>等额本金!C47</f>
        <v>2167.624521072803</v>
      </c>
      <c r="N43" s="3">
        <f t="shared" si="5"/>
        <v>89718.678160919648</v>
      </c>
      <c r="P43" s="3">
        <f>等额本息!C47</f>
        <v>2283.1298442631969</v>
      </c>
      <c r="Q43" s="3">
        <f t="shared" si="6"/>
        <v>92031.122382002766</v>
      </c>
      <c r="R43" s="10">
        <f t="shared" si="1"/>
        <v>2312.4442210831185</v>
      </c>
    </row>
    <row r="44" spans="1:18" x14ac:dyDescent="0.25">
      <c r="A44" s="1" t="s">
        <v>53</v>
      </c>
      <c r="B44" s="3">
        <f>等额本金!B48</f>
        <v>2097.7011494252874</v>
      </c>
      <c r="C44" s="3">
        <f t="shared" si="2"/>
        <v>83908.045977011556</v>
      </c>
      <c r="D44" s="3"/>
      <c r="E44" s="3">
        <f>等额本息!B48</f>
        <v>1268.6913735272428</v>
      </c>
      <c r="F44" s="3">
        <f t="shared" si="3"/>
        <v>47594.214546588948</v>
      </c>
      <c r="G44" s="10">
        <f t="shared" si="4"/>
        <v>36313.831430422608</v>
      </c>
      <c r="H44" s="10">
        <f>等额本金!E48</f>
        <v>64.609195402299036</v>
      </c>
      <c r="I44" s="10">
        <f>等额本息!E48</f>
        <v>68.240578545341123</v>
      </c>
      <c r="J44" s="3">
        <f t="shared" si="0"/>
        <v>36313.831430420862</v>
      </c>
      <c r="K44" s="24" t="s">
        <v>397</v>
      </c>
      <c r="L44" s="1" t="s">
        <v>53</v>
      </c>
      <c r="M44" s="3">
        <f>等额本金!C48</f>
        <v>2160.6321839080524</v>
      </c>
      <c r="N44" s="3">
        <f t="shared" si="5"/>
        <v>91879.310344827696</v>
      </c>
      <c r="P44" s="3">
        <f>等额本息!C48</f>
        <v>2278.9149227564617</v>
      </c>
      <c r="Q44" s="3">
        <f t="shared" si="6"/>
        <v>94310.037304759229</v>
      </c>
      <c r="R44" s="10">
        <f t="shared" si="1"/>
        <v>2430.7269599315332</v>
      </c>
    </row>
    <row r="45" spans="1:18" x14ac:dyDescent="0.25">
      <c r="A45" s="1" t="s">
        <v>54</v>
      </c>
      <c r="B45" s="3">
        <f>等额本金!B49</f>
        <v>2097.7011494252874</v>
      </c>
      <c r="C45" s="3">
        <f t="shared" si="2"/>
        <v>86005.747126436851</v>
      </c>
      <c r="D45" s="3"/>
      <c r="E45" s="3">
        <f>等额本息!B49</f>
        <v>1272.9203447723335</v>
      </c>
      <c r="F45" s="3">
        <f t="shared" si="3"/>
        <v>48867.134891361282</v>
      </c>
      <c r="G45" s="10">
        <f t="shared" si="4"/>
        <v>37138.612235075569</v>
      </c>
      <c r="H45" s="10">
        <f>等额本金!E49</f>
        <v>64.399425287356507</v>
      </c>
      <c r="I45" s="10">
        <f>等额本息!E49</f>
        <v>68.113286510863901</v>
      </c>
      <c r="J45" s="3">
        <f t="shared" si="0"/>
        <v>37138.612235073939</v>
      </c>
      <c r="K45" s="24" t="s">
        <v>397</v>
      </c>
      <c r="L45" s="1" t="s">
        <v>54</v>
      </c>
      <c r="M45" s="3">
        <f>等额本金!C49</f>
        <v>2153.639846743301</v>
      </c>
      <c r="N45" s="3">
        <f t="shared" si="5"/>
        <v>94032.950191570999</v>
      </c>
      <c r="P45" s="3">
        <f>等额本息!C49</f>
        <v>2274.6859515113711</v>
      </c>
      <c r="Q45" s="3">
        <f t="shared" si="6"/>
        <v>96584.723256270605</v>
      </c>
      <c r="R45" s="10">
        <f t="shared" si="1"/>
        <v>2551.773064699606</v>
      </c>
    </row>
    <row r="46" spans="1:18" x14ac:dyDescent="0.25">
      <c r="A46" s="1" t="s">
        <v>55</v>
      </c>
      <c r="B46" s="3">
        <f>等额本金!B50</f>
        <v>2097.7011494252874</v>
      </c>
      <c r="C46" s="3">
        <f t="shared" si="2"/>
        <v>88103.448275862145</v>
      </c>
      <c r="D46" s="3"/>
      <c r="E46" s="3">
        <f>等额本息!B50</f>
        <v>1277.163412588241</v>
      </c>
      <c r="F46" s="3">
        <f t="shared" si="3"/>
        <v>50144.298303949523</v>
      </c>
      <c r="G46" s="10">
        <f t="shared" si="4"/>
        <v>37959.149971912622</v>
      </c>
      <c r="H46" s="10">
        <f>等额本金!E50</f>
        <v>64.189655172413978</v>
      </c>
      <c r="I46" s="10">
        <f>等额本息!E50</f>
        <v>67.985570169605083</v>
      </c>
      <c r="J46" s="3">
        <f t="shared" si="0"/>
        <v>37959.149971911043</v>
      </c>
      <c r="K46" s="24" t="s">
        <v>397</v>
      </c>
      <c r="L46" s="1" t="s">
        <v>55</v>
      </c>
      <c r="M46" s="3">
        <f>等额本金!C50</f>
        <v>2146.6475095785504</v>
      </c>
      <c r="N46" s="3">
        <f t="shared" si="5"/>
        <v>96179.597701149556</v>
      </c>
      <c r="P46" s="3">
        <f>等额本息!C50</f>
        <v>2270.4428836954635</v>
      </c>
      <c r="Q46" s="3">
        <f t="shared" si="6"/>
        <v>98855.166139966066</v>
      </c>
      <c r="R46" s="10">
        <f t="shared" si="1"/>
        <v>2675.56843881651</v>
      </c>
    </row>
    <row r="47" spans="1:18" x14ac:dyDescent="0.25">
      <c r="A47" s="1" t="s">
        <v>56</v>
      </c>
      <c r="B47" s="3">
        <f>等额本金!B51</f>
        <v>2097.7011494252874</v>
      </c>
      <c r="C47" s="3">
        <f t="shared" si="2"/>
        <v>90201.14942528744</v>
      </c>
      <c r="D47" s="3"/>
      <c r="E47" s="3">
        <f>等额本息!B51</f>
        <v>1281.420623963535</v>
      </c>
      <c r="F47" s="3">
        <f t="shared" si="3"/>
        <v>51425.718927913054</v>
      </c>
      <c r="G47" s="10">
        <f t="shared" si="4"/>
        <v>38775.430497374386</v>
      </c>
      <c r="H47" s="10">
        <f>等额本金!E51</f>
        <v>63.979885057471456</v>
      </c>
      <c r="I47" s="10">
        <f>等额本息!E51</f>
        <v>67.857428107208719</v>
      </c>
      <c r="J47" s="3">
        <f t="shared" si="0"/>
        <v>38775.430497372625</v>
      </c>
      <c r="K47" s="24" t="s">
        <v>397</v>
      </c>
      <c r="L47" s="1" t="s">
        <v>56</v>
      </c>
      <c r="M47" s="3">
        <f>等额本金!C51</f>
        <v>2139.6551724137994</v>
      </c>
      <c r="N47" s="3">
        <f t="shared" si="5"/>
        <v>98319.252873563353</v>
      </c>
      <c r="P47" s="3">
        <f>等额本息!C51</f>
        <v>2266.1856723201695</v>
      </c>
      <c r="Q47" s="3">
        <f t="shared" si="6"/>
        <v>101121.35181228623</v>
      </c>
      <c r="R47" s="10">
        <f t="shared" si="1"/>
        <v>2802.0989387228765</v>
      </c>
    </row>
    <row r="48" spans="1:18" x14ac:dyDescent="0.25">
      <c r="A48" s="1" t="s">
        <v>57</v>
      </c>
      <c r="B48" s="3">
        <f>等额本金!B52</f>
        <v>2097.7011494252874</v>
      </c>
      <c r="C48" s="3">
        <f t="shared" si="2"/>
        <v>92298.850574712735</v>
      </c>
      <c r="D48" s="3"/>
      <c r="E48" s="3">
        <f>等额本息!B52</f>
        <v>1285.6920260434135</v>
      </c>
      <c r="F48" s="3">
        <f t="shared" si="3"/>
        <v>52711.410953956467</v>
      </c>
      <c r="G48" s="10">
        <f t="shared" si="4"/>
        <v>39587.439620756268</v>
      </c>
      <c r="H48" s="10">
        <f>等额本金!E52</f>
        <v>63.770114942528934</v>
      </c>
      <c r="I48" s="10">
        <f>等额本息!E52</f>
        <v>67.72885890460438</v>
      </c>
      <c r="J48" s="3">
        <f t="shared" si="0"/>
        <v>39587.439620754449</v>
      </c>
      <c r="K48" s="24" t="s">
        <v>397</v>
      </c>
      <c r="L48" s="1" t="s">
        <v>57</v>
      </c>
      <c r="M48" s="3">
        <f>等额本金!C52</f>
        <v>2132.6628352490488</v>
      </c>
      <c r="N48" s="3">
        <f t="shared" si="5"/>
        <v>100451.9157088124</v>
      </c>
      <c r="P48" s="3">
        <f>等额本息!C52</f>
        <v>2261.914270240291</v>
      </c>
      <c r="Q48" s="3">
        <f t="shared" si="6"/>
        <v>103383.26608252652</v>
      </c>
      <c r="R48" s="10">
        <f t="shared" si="1"/>
        <v>2931.3503737141145</v>
      </c>
    </row>
    <row r="49" spans="1:18" x14ac:dyDescent="0.25">
      <c r="A49" s="1" t="s">
        <v>58</v>
      </c>
      <c r="B49" s="3">
        <f>等额本金!B53</f>
        <v>2097.7011494252874</v>
      </c>
      <c r="C49" s="3">
        <f t="shared" si="2"/>
        <v>94396.551724138029</v>
      </c>
      <c r="D49" s="3"/>
      <c r="E49" s="3">
        <f>等额本息!B53</f>
        <v>1289.9776661302249</v>
      </c>
      <c r="F49" s="3">
        <f t="shared" si="3"/>
        <v>54001.388620086691</v>
      </c>
      <c r="G49" s="10">
        <f t="shared" si="4"/>
        <v>40395.163104051338</v>
      </c>
      <c r="H49" s="10">
        <f>等额本金!E53</f>
        <v>63.560344827586412</v>
      </c>
      <c r="I49" s="10">
        <f>等额本息!E53</f>
        <v>67.599861137991368</v>
      </c>
      <c r="J49" s="3">
        <f t="shared" si="0"/>
        <v>40395.163104049556</v>
      </c>
      <c r="K49" s="24" t="s">
        <v>397</v>
      </c>
      <c r="L49" s="1" t="s">
        <v>58</v>
      </c>
      <c r="M49" s="3">
        <f>等额本金!C53</f>
        <v>2125.6704980842978</v>
      </c>
      <c r="N49" s="3">
        <f t="shared" si="5"/>
        <v>102577.5862068967</v>
      </c>
      <c r="P49" s="3">
        <f>等额本息!C53</f>
        <v>2257.6286301534797</v>
      </c>
      <c r="Q49" s="3">
        <f t="shared" si="6"/>
        <v>105640.89471268</v>
      </c>
      <c r="R49" s="10">
        <f t="shared" si="1"/>
        <v>3063.3085057833086</v>
      </c>
    </row>
    <row r="50" spans="1:18" x14ac:dyDescent="0.25">
      <c r="A50" s="1" t="s">
        <v>59</v>
      </c>
      <c r="B50" s="3">
        <f>等额本金!B54</f>
        <v>2097.7011494252874</v>
      </c>
      <c r="C50" s="3">
        <f t="shared" si="2"/>
        <v>96494.252873563324</v>
      </c>
      <c r="D50" s="3"/>
      <c r="E50" s="3">
        <f>等额本息!B54</f>
        <v>1294.2775916839923</v>
      </c>
      <c r="F50" s="3">
        <f t="shared" si="3"/>
        <v>55295.66621177068</v>
      </c>
      <c r="G50" s="10">
        <f t="shared" si="4"/>
        <v>41198.586661792644</v>
      </c>
      <c r="H50" s="10">
        <f>等额本金!E54</f>
        <v>63.350574712643891</v>
      </c>
      <c r="I50" s="10">
        <f>等额本息!E54</f>
        <v>67.47043337882296</v>
      </c>
      <c r="J50" s="3">
        <f t="shared" si="0"/>
        <v>41198.586661790701</v>
      </c>
      <c r="K50" s="24" t="s">
        <v>397</v>
      </c>
      <c r="L50" s="1" t="s">
        <v>59</v>
      </c>
      <c r="M50" s="3">
        <f>等额本金!C54</f>
        <v>2118.6781609195473</v>
      </c>
      <c r="N50" s="3">
        <f t="shared" si="5"/>
        <v>104696.26436781624</v>
      </c>
      <c r="P50" s="3">
        <f>等额本息!C54</f>
        <v>2253.3287045997122</v>
      </c>
      <c r="Q50" s="3">
        <f t="shared" si="6"/>
        <v>107894.22341727972</v>
      </c>
      <c r="R50" s="10">
        <f t="shared" si="1"/>
        <v>3197.9590494634758</v>
      </c>
    </row>
    <row r="51" spans="1:18" x14ac:dyDescent="0.25">
      <c r="A51" s="1" t="s">
        <v>60</v>
      </c>
      <c r="B51" s="3">
        <f>等额本金!B55</f>
        <v>2097.7011494252874</v>
      </c>
      <c r="C51" s="3">
        <f t="shared" si="2"/>
        <v>98591.954022988619</v>
      </c>
      <c r="D51" s="3"/>
      <c r="E51" s="3">
        <f>等额本息!B55</f>
        <v>1298.5918503229391</v>
      </c>
      <c r="F51" s="3">
        <f t="shared" si="3"/>
        <v>56594.258062093621</v>
      </c>
      <c r="G51" s="10">
        <f t="shared" si="4"/>
        <v>41997.695960894998</v>
      </c>
      <c r="H51" s="10">
        <f>等额本金!E55</f>
        <v>63.140804597701369</v>
      </c>
      <c r="I51" s="10">
        <f>等额本息!E55</f>
        <v>67.340574193790673</v>
      </c>
      <c r="J51" s="3">
        <f t="shared" si="0"/>
        <v>41997.695960893041</v>
      </c>
      <c r="K51" s="24" t="s">
        <v>397</v>
      </c>
      <c r="L51" s="1" t="s">
        <v>60</v>
      </c>
      <c r="M51" s="3">
        <f>等额本金!C55</f>
        <v>2111.6858237547963</v>
      </c>
      <c r="N51" s="3">
        <f t="shared" si="5"/>
        <v>106807.95019157104</v>
      </c>
      <c r="P51" s="3">
        <f>等额本息!C55</f>
        <v>2249.0144459607654</v>
      </c>
      <c r="Q51" s="3">
        <f t="shared" si="6"/>
        <v>110143.23786324049</v>
      </c>
      <c r="R51" s="10">
        <f t="shared" si="1"/>
        <v>3335.2876716694445</v>
      </c>
    </row>
    <row r="52" spans="1:18" x14ac:dyDescent="0.25">
      <c r="A52" s="1" t="s">
        <v>61</v>
      </c>
      <c r="B52" s="3">
        <f>等额本金!B56</f>
        <v>2097.7011494252874</v>
      </c>
      <c r="C52" s="3">
        <f t="shared" si="2"/>
        <v>100689.65517241391</v>
      </c>
      <c r="D52" s="3"/>
      <c r="E52" s="3">
        <f>等额本息!B56</f>
        <v>1302.9204898240155</v>
      </c>
      <c r="F52" s="3">
        <f t="shared" si="3"/>
        <v>57897.178551917634</v>
      </c>
      <c r="G52" s="10">
        <f t="shared" si="4"/>
        <v>42792.47662049628</v>
      </c>
      <c r="H52" s="10">
        <f>等额本金!E56</f>
        <v>62.931034482758839</v>
      </c>
      <c r="I52" s="10">
        <f>等额本息!E56</f>
        <v>67.210282144808275</v>
      </c>
      <c r="J52" s="3">
        <f t="shared" si="0"/>
        <v>42792.476620494352</v>
      </c>
      <c r="K52" s="24" t="s">
        <v>397</v>
      </c>
      <c r="L52" s="1" t="s">
        <v>61</v>
      </c>
      <c r="M52" s="3">
        <f>等额本金!C56</f>
        <v>2104.6934865900457</v>
      </c>
      <c r="N52" s="3">
        <f t="shared" si="5"/>
        <v>108912.64367816108</v>
      </c>
      <c r="P52" s="3">
        <f>等额本息!C56</f>
        <v>2244.685806459689</v>
      </c>
      <c r="Q52" s="3">
        <f t="shared" si="6"/>
        <v>112387.92366970018</v>
      </c>
      <c r="R52" s="10">
        <f t="shared" si="1"/>
        <v>3475.2799915390933</v>
      </c>
    </row>
    <row r="53" spans="1:18" x14ac:dyDescent="0.25">
      <c r="A53" s="1" t="s">
        <v>62</v>
      </c>
      <c r="B53" s="3">
        <f>等额本金!B57</f>
        <v>2097.7011494252874</v>
      </c>
      <c r="C53" s="3">
        <f t="shared" si="2"/>
        <v>102787.35632183921</v>
      </c>
      <c r="D53" s="3"/>
      <c r="E53" s="3">
        <f>等额本息!B57</f>
        <v>1307.2635581234285</v>
      </c>
      <c r="F53" s="3">
        <f t="shared" si="3"/>
        <v>59204.442110041062</v>
      </c>
      <c r="G53" s="10">
        <f t="shared" si="4"/>
        <v>43582.914211798146</v>
      </c>
      <c r="H53" s="10">
        <f>等额本金!E57</f>
        <v>62.721264367816318</v>
      </c>
      <c r="I53" s="10">
        <f>等额本息!E57</f>
        <v>67.079555788995947</v>
      </c>
      <c r="J53" s="3">
        <f t="shared" si="0"/>
        <v>43582.914211796291</v>
      </c>
      <c r="K53" s="24" t="s">
        <v>397</v>
      </c>
      <c r="L53" s="1" t="s">
        <v>62</v>
      </c>
      <c r="M53" s="3">
        <f>等额本金!C57</f>
        <v>2097.7011494252947</v>
      </c>
      <c r="N53" s="3">
        <f t="shared" si="5"/>
        <v>111010.34482758638</v>
      </c>
      <c r="P53" s="3">
        <f>等额本息!C57</f>
        <v>2240.342738160276</v>
      </c>
      <c r="Q53" s="3">
        <f t="shared" si="6"/>
        <v>114628.26640786046</v>
      </c>
      <c r="R53" s="10">
        <f t="shared" si="1"/>
        <v>3617.92158027408</v>
      </c>
    </row>
    <row r="54" spans="1:18" x14ac:dyDescent="0.25">
      <c r="A54" s="1" t="s">
        <v>63</v>
      </c>
      <c r="B54" s="3">
        <f>等额本金!B58</f>
        <v>2097.7011494252874</v>
      </c>
      <c r="C54" s="3">
        <f t="shared" si="2"/>
        <v>104885.0574712645</v>
      </c>
      <c r="D54" s="3"/>
      <c r="E54" s="3">
        <f>等额本息!B58</f>
        <v>1311.621103317173</v>
      </c>
      <c r="F54" s="3">
        <f t="shared" si="3"/>
        <v>60516.063213358233</v>
      </c>
      <c r="G54" s="10">
        <f t="shared" si="4"/>
        <v>44368.99425790627</v>
      </c>
      <c r="H54" s="10">
        <f>等额本金!E58</f>
        <v>62.511494252873796</v>
      </c>
      <c r="I54" s="10">
        <f>等额本息!E58</f>
        <v>66.948393678664232</v>
      </c>
      <c r="J54" s="3">
        <f t="shared" si="0"/>
        <v>44368.994257904364</v>
      </c>
      <c r="K54" s="24" t="s">
        <v>397</v>
      </c>
      <c r="L54" s="1" t="s">
        <v>63</v>
      </c>
      <c r="M54" s="3">
        <f>等额本金!C58</f>
        <v>2090.7088122605442</v>
      </c>
      <c r="N54" s="3">
        <f t="shared" si="5"/>
        <v>113101.05363984693</v>
      </c>
      <c r="P54" s="3">
        <f>等额本息!C58</f>
        <v>2235.9851929665315</v>
      </c>
      <c r="Q54" s="3">
        <f t="shared" si="6"/>
        <v>116864.25160082699</v>
      </c>
      <c r="R54" s="10">
        <f t="shared" si="1"/>
        <v>3763.1979609800619</v>
      </c>
    </row>
    <row r="55" spans="1:18" x14ac:dyDescent="0.25">
      <c r="A55" s="1" t="s">
        <v>64</v>
      </c>
      <c r="B55" s="3">
        <f>等额本金!B59</f>
        <v>2097.7011494252874</v>
      </c>
      <c r="C55" s="3">
        <f t="shared" si="2"/>
        <v>106982.7586206898</v>
      </c>
      <c r="D55" s="3"/>
      <c r="E55" s="3">
        <f>等额本息!B59</f>
        <v>1315.9931736615636</v>
      </c>
      <c r="F55" s="3">
        <f t="shared" si="3"/>
        <v>61832.056387019795</v>
      </c>
      <c r="G55" s="10">
        <f t="shared" si="4"/>
        <v>45150.702233670003</v>
      </c>
      <c r="H55" s="10">
        <f>等额本金!E59</f>
        <v>62.301724137931274</v>
      </c>
      <c r="I55" s="10">
        <f>等额本息!E59</f>
        <v>66.816794361298079</v>
      </c>
      <c r="J55" s="3">
        <f t="shared" si="0"/>
        <v>45150.702233668053</v>
      </c>
      <c r="K55" s="24" t="s">
        <v>397</v>
      </c>
      <c r="L55" s="1" t="s">
        <v>64</v>
      </c>
      <c r="M55" s="3">
        <f>等额本金!C59</f>
        <v>2083.7164750957932</v>
      </c>
      <c r="N55" s="3">
        <f t="shared" si="5"/>
        <v>115184.77011494272</v>
      </c>
      <c r="P55" s="3">
        <f>等额本息!C59</f>
        <v>2231.613122622141</v>
      </c>
      <c r="Q55" s="3">
        <f t="shared" si="6"/>
        <v>119095.86472344914</v>
      </c>
      <c r="R55" s="10">
        <f t="shared" si="1"/>
        <v>3911.0946085064206</v>
      </c>
    </row>
    <row r="56" spans="1:18" x14ac:dyDescent="0.25">
      <c r="A56" s="1" t="s">
        <v>65</v>
      </c>
      <c r="B56" s="3">
        <f>等额本金!B60</f>
        <v>2097.7011494252874</v>
      </c>
      <c r="C56" s="3">
        <f t="shared" si="2"/>
        <v>109080.45977011509</v>
      </c>
      <c r="D56" s="3"/>
      <c r="E56" s="3">
        <f>等额本息!B60</f>
        <v>1320.3798175737684</v>
      </c>
      <c r="F56" s="3">
        <f t="shared" si="3"/>
        <v>63152.436204593563</v>
      </c>
      <c r="G56" s="10">
        <f t="shared" si="4"/>
        <v>45928.023565521529</v>
      </c>
      <c r="H56" s="10">
        <f>等额本金!E60</f>
        <v>62.091954022988745</v>
      </c>
      <c r="I56" s="10">
        <f>等额本息!E60</f>
        <v>66.684756379540701</v>
      </c>
      <c r="J56" s="3">
        <f t="shared" si="0"/>
        <v>45928.023565519565</v>
      </c>
      <c r="K56" s="24" t="s">
        <v>397</v>
      </c>
      <c r="L56" s="1" t="s">
        <v>65</v>
      </c>
      <c r="M56" s="3">
        <f>等额本金!C60</f>
        <v>2076.7241379310426</v>
      </c>
      <c r="N56" s="3">
        <f t="shared" si="5"/>
        <v>117261.49425287376</v>
      </c>
      <c r="P56" s="3">
        <f>等额本息!C60</f>
        <v>2227.2264787099361</v>
      </c>
      <c r="Q56" s="3">
        <f t="shared" si="6"/>
        <v>121323.09120215908</v>
      </c>
      <c r="R56" s="10">
        <f t="shared" si="1"/>
        <v>4061.5969492853183</v>
      </c>
    </row>
    <row r="57" spans="1:18" x14ac:dyDescent="0.25">
      <c r="A57" s="1" t="s">
        <v>66</v>
      </c>
      <c r="B57" s="3">
        <f>等额本金!B61</f>
        <v>2097.7011494252874</v>
      </c>
      <c r="C57" s="3">
        <f t="shared" si="2"/>
        <v>111178.16091954039</v>
      </c>
      <c r="D57" s="3"/>
      <c r="E57" s="3">
        <f>等额本息!B61</f>
        <v>1324.7810836323474</v>
      </c>
      <c r="F57" s="3">
        <f t="shared" si="3"/>
        <v>64477.217288225911</v>
      </c>
      <c r="G57" s="10">
        <f t="shared" si="4"/>
        <v>46700.943631314476</v>
      </c>
      <c r="H57" s="10">
        <f>等额本金!E61</f>
        <v>61.882183908046223</v>
      </c>
      <c r="I57" s="10">
        <f>等额本息!E61</f>
        <v>66.552278271177471</v>
      </c>
      <c r="J57" s="3">
        <f t="shared" si="0"/>
        <v>46700.943631312482</v>
      </c>
      <c r="K57" s="24" t="s">
        <v>397</v>
      </c>
      <c r="L57" s="1" t="s">
        <v>66</v>
      </c>
      <c r="M57" s="3">
        <f>等额本金!C61</f>
        <v>2069.7318007662916</v>
      </c>
      <c r="N57" s="3">
        <f t="shared" si="5"/>
        <v>119331.22605364006</v>
      </c>
      <c r="P57" s="3">
        <f>等额本息!C61</f>
        <v>2222.8252126513571</v>
      </c>
      <c r="Q57" s="3">
        <f t="shared" si="6"/>
        <v>123545.91641481043</v>
      </c>
      <c r="R57" s="10">
        <f t="shared" si="1"/>
        <v>4214.6903611703747</v>
      </c>
    </row>
    <row r="58" spans="1:18" x14ac:dyDescent="0.25">
      <c r="A58" s="1" t="s">
        <v>67</v>
      </c>
      <c r="B58" s="3">
        <f>等额本金!B62</f>
        <v>2097.7011494252874</v>
      </c>
      <c r="C58" s="3">
        <f t="shared" si="2"/>
        <v>113275.86206896568</v>
      </c>
      <c r="D58" s="3"/>
      <c r="E58" s="3">
        <f>等额本息!B62</f>
        <v>1329.1970205777889</v>
      </c>
      <c r="F58" s="3">
        <f t="shared" si="3"/>
        <v>65806.414308803694</v>
      </c>
      <c r="G58" s="10">
        <f t="shared" si="4"/>
        <v>47469.447760161987</v>
      </c>
      <c r="H58" s="10">
        <f>等额本金!E62</f>
        <v>61.672413793103701</v>
      </c>
      <c r="I58" s="10">
        <f>等额本息!E62</f>
        <v>66.419358569119694</v>
      </c>
      <c r="J58" s="3">
        <f t="shared" si="0"/>
        <v>47469.447760159936</v>
      </c>
      <c r="K58" s="24" t="s">
        <v>397</v>
      </c>
      <c r="L58" s="1" t="s">
        <v>67</v>
      </c>
      <c r="M58" s="3">
        <f>等额本金!C62</f>
        <v>2062.739463601541</v>
      </c>
      <c r="N58" s="3">
        <f t="shared" si="5"/>
        <v>121393.9655172416</v>
      </c>
      <c r="P58" s="3">
        <f>等额本息!C62</f>
        <v>2218.4092757059157</v>
      </c>
      <c r="Q58" s="3">
        <f t="shared" si="6"/>
        <v>125764.32569051634</v>
      </c>
      <c r="R58" s="10">
        <f t="shared" si="1"/>
        <v>4370.3601732747484</v>
      </c>
    </row>
    <row r="59" spans="1:18" x14ac:dyDescent="0.25">
      <c r="A59" s="1" t="s">
        <v>68</v>
      </c>
      <c r="B59" s="3">
        <f>等额本金!B63</f>
        <v>2097.7011494252874</v>
      </c>
      <c r="C59" s="3">
        <f t="shared" si="2"/>
        <v>115373.56321839098</v>
      </c>
      <c r="D59" s="3"/>
      <c r="E59" s="3">
        <f>等额本息!B63</f>
        <v>1333.627677313048</v>
      </c>
      <c r="F59" s="3">
        <f t="shared" si="3"/>
        <v>67140.041986116747</v>
      </c>
      <c r="G59" s="10">
        <f t="shared" si="4"/>
        <v>48233.52123227423</v>
      </c>
      <c r="H59" s="10">
        <f>等额本金!E63</f>
        <v>61.462643678161179</v>
      </c>
      <c r="I59" s="10">
        <f>等额本息!E63</f>
        <v>66.285995801388395</v>
      </c>
      <c r="J59" s="3">
        <f t="shared" si="0"/>
        <v>48233.521232272171</v>
      </c>
      <c r="K59" s="24" t="s">
        <v>397</v>
      </c>
      <c r="L59" s="1" t="s">
        <v>68</v>
      </c>
      <c r="M59" s="3">
        <f>等额本金!C63</f>
        <v>2055.74712643679</v>
      </c>
      <c r="N59" s="3">
        <f t="shared" si="5"/>
        <v>123449.71264367839</v>
      </c>
      <c r="P59" s="3">
        <f>等额本息!C63</f>
        <v>2213.9786189706565</v>
      </c>
      <c r="Q59" s="3">
        <f t="shared" si="6"/>
        <v>127978.30430948699</v>
      </c>
      <c r="R59" s="10">
        <f t="shared" si="1"/>
        <v>4528.5916658086062</v>
      </c>
    </row>
    <row r="60" spans="1:18" x14ac:dyDescent="0.25">
      <c r="A60" s="1" t="s">
        <v>69</v>
      </c>
      <c r="B60" s="3">
        <f>等额本金!B64</f>
        <v>2097.7011494252874</v>
      </c>
      <c r="C60" s="3">
        <f t="shared" si="2"/>
        <v>117471.26436781627</v>
      </c>
      <c r="D60" s="3"/>
      <c r="E60" s="3">
        <f>等额本息!B64</f>
        <v>1338.0731029040912</v>
      </c>
      <c r="F60" s="3">
        <f t="shared" si="3"/>
        <v>68478.115089020837</v>
      </c>
      <c r="G60" s="10">
        <f t="shared" si="4"/>
        <v>48993.149278795434</v>
      </c>
      <c r="H60" s="10">
        <f>等额本金!E64</f>
        <v>61.25287356321865</v>
      </c>
      <c r="I60" s="10">
        <f>等额本息!E64</f>
        <v>66.152188491097974</v>
      </c>
      <c r="J60" s="3">
        <f t="shared" si="0"/>
        <v>48993.149278793237</v>
      </c>
      <c r="K60" s="24" t="s">
        <v>397</v>
      </c>
      <c r="L60" s="1" t="s">
        <v>69</v>
      </c>
      <c r="M60" s="3">
        <f>等额本金!C64</f>
        <v>2048.7547892720395</v>
      </c>
      <c r="N60" s="3">
        <f t="shared" si="5"/>
        <v>125498.46743295042</v>
      </c>
      <c r="P60" s="3">
        <f>等额本息!C64</f>
        <v>2209.5331933796133</v>
      </c>
      <c r="Q60" s="3">
        <f t="shared" si="6"/>
        <v>130187.83750286661</v>
      </c>
      <c r="R60" s="10">
        <f t="shared" si="1"/>
        <v>4689.3700699161855</v>
      </c>
    </row>
    <row r="61" spans="1:18" x14ac:dyDescent="0.25">
      <c r="A61" s="1" t="s">
        <v>70</v>
      </c>
      <c r="B61" s="3">
        <f>等额本金!B65</f>
        <v>2097.7011494252874</v>
      </c>
      <c r="C61" s="3">
        <f t="shared" si="2"/>
        <v>119568.96551724157</v>
      </c>
      <c r="D61" s="3"/>
      <c r="E61" s="3">
        <f>等额本息!B65</f>
        <v>1342.5333465804383</v>
      </c>
      <c r="F61" s="3">
        <f t="shared" si="3"/>
        <v>69820.648435601281</v>
      </c>
      <c r="G61" s="10">
        <f t="shared" si="4"/>
        <v>49748.317081640285</v>
      </c>
      <c r="H61" s="10">
        <f>等额本金!E65</f>
        <v>61.043103448276128</v>
      </c>
      <c r="I61" s="10">
        <f>等额本息!E65</f>
        <v>66.017935156439933</v>
      </c>
      <c r="J61" s="3">
        <f t="shared" si="0"/>
        <v>49748.317081638052</v>
      </c>
      <c r="K61" s="24" t="s">
        <v>397</v>
      </c>
      <c r="L61" s="1" t="s">
        <v>70</v>
      </c>
      <c r="M61" s="3">
        <f>等额本金!C65</f>
        <v>2041.7624521072885</v>
      </c>
      <c r="N61" s="3">
        <f t="shared" si="5"/>
        <v>127540.22988505771</v>
      </c>
      <c r="P61" s="3">
        <f>等额本息!C65</f>
        <v>2205.0729497032662</v>
      </c>
      <c r="Q61" s="3">
        <f t="shared" si="6"/>
        <v>132392.91045256986</v>
      </c>
      <c r="R61" s="10">
        <f t="shared" si="1"/>
        <v>4852.6805675121577</v>
      </c>
    </row>
    <row r="62" spans="1:18" x14ac:dyDescent="0.25">
      <c r="A62" s="1" t="s">
        <v>71</v>
      </c>
      <c r="B62" s="3">
        <f>等额本金!B66</f>
        <v>2097.7011494252874</v>
      </c>
      <c r="C62" s="3">
        <f t="shared" si="2"/>
        <v>121666.66666666686</v>
      </c>
      <c r="D62" s="3"/>
      <c r="E62" s="3">
        <f>等额本息!B66</f>
        <v>1347.0084577357065</v>
      </c>
      <c r="F62" s="3">
        <f t="shared" si="3"/>
        <v>71167.656893336985</v>
      </c>
      <c r="G62" s="10">
        <f t="shared" si="4"/>
        <v>50499.009773329875</v>
      </c>
      <c r="H62" s="10">
        <f>等额本金!E66</f>
        <v>60.833333333333606</v>
      </c>
      <c r="I62" s="10">
        <f>等额本息!E66</f>
        <v>65.883234310666353</v>
      </c>
      <c r="J62" s="3">
        <f t="shared" si="0"/>
        <v>50499.009773327474</v>
      </c>
      <c r="K62" s="24" t="s">
        <v>397</v>
      </c>
      <c r="L62" s="1" t="s">
        <v>71</v>
      </c>
      <c r="M62" s="3">
        <f>等额本金!C66</f>
        <v>2034.7701149425377</v>
      </c>
      <c r="N62" s="3">
        <f t="shared" si="5"/>
        <v>129575.00000000025</v>
      </c>
      <c r="P62" s="3">
        <f>等额本息!C66</f>
        <v>2200.597838547998</v>
      </c>
      <c r="Q62" s="3">
        <f t="shared" si="6"/>
        <v>134593.50829111788</v>
      </c>
      <c r="R62" s="10">
        <f t="shared" si="1"/>
        <v>5018.5082911176287</v>
      </c>
    </row>
    <row r="63" spans="1:18" x14ac:dyDescent="0.25">
      <c r="A63" s="1" t="s">
        <v>72</v>
      </c>
      <c r="B63" s="3">
        <f>等额本金!B67</f>
        <v>2097.7011494252874</v>
      </c>
      <c r="C63" s="3">
        <f t="shared" si="2"/>
        <v>123764.36781609216</v>
      </c>
      <c r="D63" s="3"/>
      <c r="E63" s="3">
        <f>等额本息!B67</f>
        <v>1351.4984859281594</v>
      </c>
      <c r="F63" s="3">
        <f t="shared" si="3"/>
        <v>72519.155379265139</v>
      </c>
      <c r="G63" s="10">
        <f t="shared" si="4"/>
        <v>51245.212436827016</v>
      </c>
      <c r="H63" s="10">
        <f>等额本金!E67</f>
        <v>60.623563218391084</v>
      </c>
      <c r="I63" s="10">
        <f>等额本息!E67</f>
        <v>65.748084462073535</v>
      </c>
      <c r="J63" s="3">
        <f t="shared" si="0"/>
        <v>51245.212436824513</v>
      </c>
      <c r="K63" s="24" t="s">
        <v>397</v>
      </c>
      <c r="L63" s="1" t="s">
        <v>72</v>
      </c>
      <c r="M63" s="3">
        <f>等额本金!C67</f>
        <v>2027.7777777777869</v>
      </c>
      <c r="N63" s="3">
        <f t="shared" si="5"/>
        <v>131602.77777777804</v>
      </c>
      <c r="P63" s="3">
        <f>等额本息!C67</f>
        <v>2196.1078103555451</v>
      </c>
      <c r="Q63" s="3">
        <f t="shared" si="6"/>
        <v>136789.61610147342</v>
      </c>
      <c r="R63" s="10">
        <f t="shared" si="1"/>
        <v>5186.8383236953814</v>
      </c>
    </row>
    <row r="64" spans="1:18" x14ac:dyDescent="0.25">
      <c r="A64" s="1" t="s">
        <v>73</v>
      </c>
      <c r="B64" s="3">
        <f>等额本金!B68</f>
        <v>2097.7011494252874</v>
      </c>
      <c r="C64" s="3">
        <f t="shared" si="2"/>
        <v>125862.06896551745</v>
      </c>
      <c r="D64" s="3"/>
      <c r="E64" s="3">
        <f>等额本息!B68</f>
        <v>1356.0034808812529</v>
      </c>
      <c r="F64" s="3">
        <f t="shared" si="3"/>
        <v>73875.158860146388</v>
      </c>
      <c r="G64" s="10">
        <f t="shared" si="4"/>
        <v>51986.910105371062</v>
      </c>
      <c r="H64" s="10">
        <f>等额本金!E68</f>
        <v>60.413793103448555</v>
      </c>
      <c r="I64" s="10">
        <f>等额本息!E68</f>
        <v>65.612484113985417</v>
      </c>
      <c r="J64" s="3">
        <f t="shared" si="0"/>
        <v>51986.910105368624</v>
      </c>
      <c r="K64" s="24" t="s">
        <v>397</v>
      </c>
      <c r="L64" s="1" t="s">
        <v>73</v>
      </c>
      <c r="M64" s="3">
        <f>等额本金!C68</f>
        <v>2020.7854406130361</v>
      </c>
      <c r="N64" s="3">
        <f t="shared" si="5"/>
        <v>133623.56321839109</v>
      </c>
      <c r="P64" s="3">
        <f>等额本息!C68</f>
        <v>2191.6028154024516</v>
      </c>
      <c r="Q64" s="3">
        <f t="shared" si="6"/>
        <v>138981.21891687586</v>
      </c>
      <c r="R64" s="10">
        <f t="shared" si="1"/>
        <v>5357.6556984847703</v>
      </c>
    </row>
    <row r="65" spans="1:18" x14ac:dyDescent="0.25">
      <c r="A65" s="1" t="s">
        <v>74</v>
      </c>
      <c r="B65" s="3">
        <f>等额本金!B69</f>
        <v>2097.7011494252874</v>
      </c>
      <c r="C65" s="3">
        <f t="shared" si="2"/>
        <v>127959.77011494274</v>
      </c>
      <c r="D65" s="3"/>
      <c r="E65" s="3">
        <f>等额本息!B69</f>
        <v>1360.5234924841907</v>
      </c>
      <c r="F65" s="3">
        <f t="shared" si="3"/>
        <v>75235.682352630582</v>
      </c>
      <c r="G65" s="10">
        <f t="shared" si="4"/>
        <v>52724.087762312163</v>
      </c>
      <c r="H65" s="10">
        <f>等额本金!E69</f>
        <v>60.204022988506033</v>
      </c>
      <c r="I65" s="10">
        <f>等额本息!E69</f>
        <v>65.476431764736986</v>
      </c>
      <c r="J65" s="3">
        <f t="shared" si="0"/>
        <v>52724.087762309537</v>
      </c>
      <c r="K65" s="24" t="s">
        <v>397</v>
      </c>
      <c r="L65" s="1" t="s">
        <v>74</v>
      </c>
      <c r="M65" s="3">
        <f>等额本金!C69</f>
        <v>2013.7931034482854</v>
      </c>
      <c r="N65" s="3">
        <f t="shared" si="5"/>
        <v>135637.35632183938</v>
      </c>
      <c r="P65" s="3">
        <f>等额本息!C69</f>
        <v>2187.0828037995138</v>
      </c>
      <c r="Q65" s="3">
        <f t="shared" si="6"/>
        <v>141168.30172067537</v>
      </c>
      <c r="R65" s="10">
        <f t="shared" si="1"/>
        <v>5530.9453988359892</v>
      </c>
    </row>
    <row r="66" spans="1:18" x14ac:dyDescent="0.25">
      <c r="A66" s="1" t="s">
        <v>75</v>
      </c>
      <c r="B66" s="3">
        <f>等额本金!B70</f>
        <v>2097.7011494252874</v>
      </c>
      <c r="C66" s="3">
        <f t="shared" si="2"/>
        <v>130057.47126436804</v>
      </c>
      <c r="D66" s="3"/>
      <c r="E66" s="3">
        <f>等额本息!B70</f>
        <v>1365.0585707924715</v>
      </c>
      <c r="F66" s="3">
        <f t="shared" si="3"/>
        <v>76600.740923423058</v>
      </c>
      <c r="G66" s="10">
        <f t="shared" si="4"/>
        <v>53456.730340944981</v>
      </c>
      <c r="H66" s="10">
        <f>等额本金!E70</f>
        <v>59.994252873563511</v>
      </c>
      <c r="I66" s="10">
        <f>等额本息!E70</f>
        <v>65.339925907657744</v>
      </c>
      <c r="J66" s="3">
        <f t="shared" si="0"/>
        <v>53456.730340942326</v>
      </c>
      <c r="K66" s="24" t="s">
        <v>397</v>
      </c>
      <c r="L66" s="1" t="s">
        <v>75</v>
      </c>
      <c r="M66" s="3">
        <f>等额本金!C70</f>
        <v>2006.8007662835346</v>
      </c>
      <c r="N66" s="3">
        <f t="shared" si="5"/>
        <v>137644.15708812291</v>
      </c>
      <c r="P66" s="3">
        <f>等额本息!C70</f>
        <v>2182.547725491233</v>
      </c>
      <c r="Q66" s="3">
        <f t="shared" si="6"/>
        <v>143350.8494461666</v>
      </c>
      <c r="R66" s="10">
        <f t="shared" si="1"/>
        <v>5706.6923580436851</v>
      </c>
    </row>
    <row r="67" spans="1:18" x14ac:dyDescent="0.25">
      <c r="A67" s="1" t="s">
        <v>76</v>
      </c>
      <c r="B67" s="3">
        <f>等额本金!B71</f>
        <v>2097.7011494252874</v>
      </c>
      <c r="C67" s="3">
        <f t="shared" si="2"/>
        <v>132155.17241379333</v>
      </c>
      <c r="D67" s="3"/>
      <c r="E67" s="3">
        <f>等额本息!B71</f>
        <v>1369.6087660284466</v>
      </c>
      <c r="F67" s="3">
        <f t="shared" si="3"/>
        <v>77970.349689451512</v>
      </c>
      <c r="G67" s="10">
        <f t="shared" si="4"/>
        <v>54184.822724341822</v>
      </c>
      <c r="H67" s="10">
        <f>等额本金!E71</f>
        <v>59.784482758620989</v>
      </c>
      <c r="I67" s="10">
        <f>等额本息!E71</f>
        <v>65.202965031054902</v>
      </c>
      <c r="J67" s="3">
        <f t="shared" si="0"/>
        <v>54184.82272433913</v>
      </c>
      <c r="K67" s="24" t="s">
        <v>397</v>
      </c>
      <c r="L67" s="1" t="s">
        <v>76</v>
      </c>
      <c r="M67" s="3">
        <f>等额本金!C71</f>
        <v>1999.8084291187838</v>
      </c>
      <c r="N67" s="3">
        <f t="shared" si="5"/>
        <v>139643.96551724168</v>
      </c>
      <c r="P67" s="3">
        <f>等额本息!C71</f>
        <v>2177.997530255258</v>
      </c>
      <c r="Q67" s="3">
        <f t="shared" si="6"/>
        <v>145528.84697642186</v>
      </c>
      <c r="R67" s="10">
        <f t="shared" si="1"/>
        <v>5884.8814591801784</v>
      </c>
    </row>
    <row r="68" spans="1:18" x14ac:dyDescent="0.25">
      <c r="A68" s="1" t="s">
        <v>77</v>
      </c>
      <c r="B68" s="3">
        <f>等额本金!B72</f>
        <v>2097.7011494252874</v>
      </c>
      <c r="C68" s="3">
        <f t="shared" si="2"/>
        <v>134252.87356321863</v>
      </c>
      <c r="D68" s="3"/>
      <c r="E68" s="3">
        <f>等额本息!B72</f>
        <v>1374.1741285818744</v>
      </c>
      <c r="F68" s="3">
        <f t="shared" si="3"/>
        <v>79344.523818033384</v>
      </c>
      <c r="G68" s="10">
        <f t="shared" si="4"/>
        <v>54908.349745185245</v>
      </c>
      <c r="H68" s="10">
        <f>等额本金!E72</f>
        <v>59.57471264367846</v>
      </c>
      <c r="I68" s="10">
        <f>等额本息!E72</f>
        <v>65.065547618196717</v>
      </c>
      <c r="J68" s="3">
        <f t="shared" si="0"/>
        <v>54908.349745182575</v>
      </c>
      <c r="K68" s="24" t="s">
        <v>397</v>
      </c>
      <c r="L68" s="1" t="s">
        <v>77</v>
      </c>
      <c r="M68" s="3">
        <f>等额本金!C72</f>
        <v>1992.816091954033</v>
      </c>
      <c r="N68" s="3">
        <f t="shared" si="5"/>
        <v>141636.78160919572</v>
      </c>
      <c r="P68" s="3">
        <f>等额本息!C72</f>
        <v>2173.4321677018302</v>
      </c>
      <c r="Q68" s="3">
        <f t="shared" si="6"/>
        <v>147702.27914412369</v>
      </c>
      <c r="R68" s="10">
        <f t="shared" si="1"/>
        <v>6065.4975349279703</v>
      </c>
    </row>
    <row r="69" spans="1:18" x14ac:dyDescent="0.25">
      <c r="A69" s="1" t="s">
        <v>78</v>
      </c>
      <c r="B69" s="3">
        <f>等额本金!B73</f>
        <v>2097.7011494252874</v>
      </c>
      <c r="C69" s="3">
        <f t="shared" si="2"/>
        <v>136350.57471264392</v>
      </c>
      <c r="D69" s="3"/>
      <c r="E69" s="3">
        <f>等额本息!B73</f>
        <v>1378.7547090104804</v>
      </c>
      <c r="F69" s="3">
        <f t="shared" si="3"/>
        <v>80723.278527043862</v>
      </c>
      <c r="G69" s="10">
        <f t="shared" si="4"/>
        <v>55627.296185600062</v>
      </c>
      <c r="H69" s="10">
        <f>等额本金!E73</f>
        <v>59.364942528735938</v>
      </c>
      <c r="I69" s="10">
        <f>等额本息!E73</f>
        <v>64.927672147295667</v>
      </c>
      <c r="J69" s="3">
        <f t="shared" si="0"/>
        <v>55627.29618559729</v>
      </c>
      <c r="K69" s="24" t="s">
        <v>397</v>
      </c>
      <c r="L69" s="1" t="s">
        <v>78</v>
      </c>
      <c r="M69" s="3">
        <f>等额本金!C73</f>
        <v>1985.8237547892822</v>
      </c>
      <c r="N69" s="3">
        <f t="shared" si="5"/>
        <v>143622.605363985</v>
      </c>
      <c r="P69" s="3">
        <f>等额本息!C73</f>
        <v>2168.8515872732241</v>
      </c>
      <c r="Q69" s="3">
        <f t="shared" si="6"/>
        <v>149871.1307313969</v>
      </c>
      <c r="R69" s="10">
        <f t="shared" si="1"/>
        <v>6248.5253674119012</v>
      </c>
    </row>
    <row r="70" spans="1:18" x14ac:dyDescent="0.25">
      <c r="A70" s="1" t="s">
        <v>79</v>
      </c>
      <c r="B70" s="3">
        <f>等额本金!B74</f>
        <v>2097.7011494252874</v>
      </c>
      <c r="C70" s="3">
        <f t="shared" si="2"/>
        <v>138448.27586206922</v>
      </c>
      <c r="D70" s="3"/>
      <c r="E70" s="3">
        <f>等额本息!B74</f>
        <v>1383.3505580405154</v>
      </c>
      <c r="F70" s="3">
        <f t="shared" si="3"/>
        <v>82106.62908508438</v>
      </c>
      <c r="G70" s="10">
        <f t="shared" si="4"/>
        <v>56341.646776984839</v>
      </c>
      <c r="H70" s="10">
        <f>等额本金!E74</f>
        <v>59.155172413793416</v>
      </c>
      <c r="I70" s="10">
        <f>等额本息!E74</f>
        <v>64.789337091491618</v>
      </c>
      <c r="J70" s="3">
        <f t="shared" ref="J70:J133" si="7">(I70-H70)*10000</f>
        <v>56341.646776982016</v>
      </c>
      <c r="K70" s="24" t="s">
        <v>397</v>
      </c>
      <c r="L70" s="1" t="s">
        <v>79</v>
      </c>
      <c r="M70" s="3">
        <f>等额本金!C74</f>
        <v>1978.8314176245315</v>
      </c>
      <c r="N70" s="3">
        <f t="shared" si="5"/>
        <v>145601.43678160952</v>
      </c>
      <c r="P70" s="3">
        <f>等额本息!C74</f>
        <v>2164.2557382431892</v>
      </c>
      <c r="Q70" s="3">
        <f t="shared" si="6"/>
        <v>152035.3864696401</v>
      </c>
      <c r="R70" s="10">
        <f t="shared" ref="R70:R133" si="8">Q70-N70</f>
        <v>6433.9496880305815</v>
      </c>
    </row>
    <row r="71" spans="1:18" x14ac:dyDescent="0.25">
      <c r="A71" s="1" t="s">
        <v>80</v>
      </c>
      <c r="B71" s="3">
        <f>等额本金!B75</f>
        <v>2097.7011494252874</v>
      </c>
      <c r="C71" s="3">
        <f t="shared" ref="C71:C134" si="9">IF(B71=0,0,C70+B71)</f>
        <v>140545.97701149451</v>
      </c>
      <c r="D71" s="3"/>
      <c r="E71" s="3">
        <f>等额本息!B75</f>
        <v>1387.9617265673173</v>
      </c>
      <c r="F71" s="3">
        <f t="shared" ref="F71:F134" si="10">IF(B71=0,0,F70+E71)</f>
        <v>83494.590811651695</v>
      </c>
      <c r="G71" s="10">
        <f t="shared" ref="G71:G134" si="11">C71-F71</f>
        <v>57051.386199842818</v>
      </c>
      <c r="H71" s="10">
        <f>等额本金!E75</f>
        <v>58.945402298850894</v>
      </c>
      <c r="I71" s="10">
        <f>等额本息!E75</f>
        <v>64.650540918834878</v>
      </c>
      <c r="J71" s="3">
        <f t="shared" si="7"/>
        <v>57051.386199839842</v>
      </c>
      <c r="K71" s="24" t="s">
        <v>397</v>
      </c>
      <c r="L71" s="1" t="s">
        <v>80</v>
      </c>
      <c r="M71" s="3">
        <f>等额本金!C75</f>
        <v>1971.8390804597807</v>
      </c>
      <c r="N71" s="3">
        <f t="shared" ref="N71:N134" si="12">IF(M71&lt;0.0001,0,N70+M71)</f>
        <v>147573.27586206931</v>
      </c>
      <c r="P71" s="3">
        <f>等额本息!C75</f>
        <v>2159.6445697163872</v>
      </c>
      <c r="Q71" s="3">
        <f t="shared" ref="Q71:Q134" si="13">IF(M71&lt;0.0001,0,Q70+P71)</f>
        <v>154195.03103935649</v>
      </c>
      <c r="R71" s="10">
        <f t="shared" si="8"/>
        <v>6621.7551772871811</v>
      </c>
    </row>
    <row r="72" spans="1:18" x14ac:dyDescent="0.25">
      <c r="A72" s="1" t="s">
        <v>81</v>
      </c>
      <c r="B72" s="3">
        <f>等额本金!B76</f>
        <v>2097.7011494252874</v>
      </c>
      <c r="C72" s="3">
        <f t="shared" si="9"/>
        <v>142643.67816091981</v>
      </c>
      <c r="D72" s="3"/>
      <c r="E72" s="3">
        <f>等额本息!B76</f>
        <v>1392.5882656558751</v>
      </c>
      <c r="F72" s="3">
        <f t="shared" si="10"/>
        <v>84887.179077307577</v>
      </c>
      <c r="G72" s="10">
        <f t="shared" si="11"/>
        <v>57756.499083612231</v>
      </c>
      <c r="H72" s="10">
        <f>等额本金!E76</f>
        <v>58.735632183908372</v>
      </c>
      <c r="I72" s="10">
        <f>等额本息!E76</f>
        <v>64.511282092269283</v>
      </c>
      <c r="J72" s="3">
        <f t="shared" si="7"/>
        <v>57756.499083609116</v>
      </c>
      <c r="K72" s="24" t="s">
        <v>397</v>
      </c>
      <c r="L72" s="1" t="s">
        <v>81</v>
      </c>
      <c r="M72" s="3">
        <f>等额本金!C76</f>
        <v>1964.8467432950299</v>
      </c>
      <c r="N72" s="3">
        <f t="shared" si="12"/>
        <v>149538.12260536433</v>
      </c>
      <c r="P72" s="3">
        <f>等额本息!C76</f>
        <v>2155.0180306278294</v>
      </c>
      <c r="Q72" s="3">
        <f t="shared" si="13"/>
        <v>156350.04906998432</v>
      </c>
      <c r="R72" s="10">
        <f t="shared" si="8"/>
        <v>6811.9264646199881</v>
      </c>
    </row>
    <row r="73" spans="1:18" x14ac:dyDescent="0.25">
      <c r="A73" s="1" t="s">
        <v>82</v>
      </c>
      <c r="B73" s="3">
        <f>等额本金!B77</f>
        <v>2097.7011494252874</v>
      </c>
      <c r="C73" s="3">
        <f t="shared" si="9"/>
        <v>144741.3793103451</v>
      </c>
      <c r="D73" s="3"/>
      <c r="E73" s="3">
        <f>等额本息!B77</f>
        <v>1397.2302265413946</v>
      </c>
      <c r="F73" s="3">
        <f t="shared" si="10"/>
        <v>86284.409303848966</v>
      </c>
      <c r="G73" s="10">
        <f t="shared" si="11"/>
        <v>58456.970006496136</v>
      </c>
      <c r="H73" s="10">
        <f>等额本金!E77</f>
        <v>58.525862068965843</v>
      </c>
      <c r="I73" s="10">
        <f>等额本息!E77</f>
        <v>64.371559069615145</v>
      </c>
      <c r="J73" s="3">
        <f t="shared" si="7"/>
        <v>58456.970006493022</v>
      </c>
      <c r="K73" s="24" t="s">
        <v>397</v>
      </c>
      <c r="L73" s="1" t="s">
        <v>82</v>
      </c>
      <c r="M73" s="3">
        <f>等额本金!C77</f>
        <v>1957.8544061302791</v>
      </c>
      <c r="N73" s="3">
        <f t="shared" si="12"/>
        <v>151495.9770114946</v>
      </c>
      <c r="P73" s="3">
        <f>等额本息!C77</f>
        <v>2150.3760697423099</v>
      </c>
      <c r="Q73" s="3">
        <f t="shared" si="13"/>
        <v>158500.42513972663</v>
      </c>
      <c r="R73" s="10">
        <f t="shared" si="8"/>
        <v>7004.4481282320339</v>
      </c>
    </row>
    <row r="74" spans="1:18" x14ac:dyDescent="0.25">
      <c r="A74" s="1" t="s">
        <v>83</v>
      </c>
      <c r="B74" s="3">
        <f>等额本金!B78</f>
        <v>2097.7011494252874</v>
      </c>
      <c r="C74" s="3">
        <f t="shared" si="9"/>
        <v>146839.0804597704</v>
      </c>
      <c r="D74" s="3"/>
      <c r="E74" s="3">
        <f>等额本息!B78</f>
        <v>1401.8876606298659</v>
      </c>
      <c r="F74" s="3">
        <f t="shared" si="10"/>
        <v>87686.296964478839</v>
      </c>
      <c r="G74" s="10">
        <f t="shared" si="11"/>
        <v>59152.783495291558</v>
      </c>
      <c r="H74" s="10">
        <f>等额本金!E78</f>
        <v>58.316091954023321</v>
      </c>
      <c r="I74" s="10">
        <f>等额本息!E78</f>
        <v>64.231370303552168</v>
      </c>
      <c r="J74" s="3">
        <f t="shared" si="7"/>
        <v>59152.783495288473</v>
      </c>
      <c r="K74" s="24" t="s">
        <v>397</v>
      </c>
      <c r="L74" s="1" t="s">
        <v>83</v>
      </c>
      <c r="M74" s="3">
        <f>等额本金!C78</f>
        <v>1950.8620689655284</v>
      </c>
      <c r="N74" s="3">
        <f t="shared" si="12"/>
        <v>153446.83908046014</v>
      </c>
      <c r="P74" s="3">
        <f>等额本息!C78</f>
        <v>2145.7186356538386</v>
      </c>
      <c r="Q74" s="3">
        <f t="shared" si="13"/>
        <v>160646.14377538048</v>
      </c>
      <c r="R74" s="10">
        <f t="shared" si="8"/>
        <v>7199.3046949203417</v>
      </c>
    </row>
    <row r="75" spans="1:18" x14ac:dyDescent="0.25">
      <c r="A75" s="1" t="s">
        <v>84</v>
      </c>
      <c r="B75" s="3">
        <f>等额本金!B79</f>
        <v>2097.7011494252874</v>
      </c>
      <c r="C75" s="3">
        <f t="shared" si="9"/>
        <v>148936.78160919569</v>
      </c>
      <c r="D75" s="3"/>
      <c r="E75" s="3">
        <f>等额本息!B79</f>
        <v>1406.5606194986321</v>
      </c>
      <c r="F75" s="3">
        <f t="shared" si="10"/>
        <v>89092.857583977471</v>
      </c>
      <c r="G75" s="10">
        <f t="shared" si="11"/>
        <v>59843.924025218221</v>
      </c>
      <c r="H75" s="10">
        <f>等额本金!E79</f>
        <v>58.106321839080799</v>
      </c>
      <c r="I75" s="10">
        <f>等额本息!E79</f>
        <v>64.090714241602313</v>
      </c>
      <c r="J75" s="3">
        <f t="shared" si="7"/>
        <v>59843.924025215143</v>
      </c>
      <c r="K75" s="24" t="s">
        <v>397</v>
      </c>
      <c r="L75" s="1" t="s">
        <v>84</v>
      </c>
      <c r="M75" s="3">
        <f>等额本金!C79</f>
        <v>1943.8697318007776</v>
      </c>
      <c r="N75" s="3">
        <f t="shared" si="12"/>
        <v>155390.70881226091</v>
      </c>
      <c r="P75" s="3">
        <f>等额本息!C79</f>
        <v>2141.0456767850724</v>
      </c>
      <c r="Q75" s="3">
        <f t="shared" si="13"/>
        <v>162787.18945216556</v>
      </c>
      <c r="R75" s="10">
        <f t="shared" si="8"/>
        <v>7396.4806399046502</v>
      </c>
    </row>
    <row r="76" spans="1:18" x14ac:dyDescent="0.25">
      <c r="A76" s="1" t="s">
        <v>85</v>
      </c>
      <c r="B76" s="3">
        <f>等额本金!B80</f>
        <v>2097.7011494252874</v>
      </c>
      <c r="C76" s="3">
        <f t="shared" si="9"/>
        <v>151034.48275862099</v>
      </c>
      <c r="D76" s="3"/>
      <c r="E76" s="3">
        <f>等额本息!B80</f>
        <v>1411.2491548969606</v>
      </c>
      <c r="F76" s="3">
        <f t="shared" si="10"/>
        <v>90504.106738874427</v>
      </c>
      <c r="G76" s="10">
        <f t="shared" si="11"/>
        <v>60530.37601974656</v>
      </c>
      <c r="H76" s="10">
        <f>等额本金!E80</f>
        <v>57.896551724138277</v>
      </c>
      <c r="I76" s="10">
        <f>等额本息!E80</f>
        <v>63.949589326112623</v>
      </c>
      <c r="J76" s="3">
        <f t="shared" si="7"/>
        <v>60530.37601974346</v>
      </c>
      <c r="K76" s="24" t="s">
        <v>397</v>
      </c>
      <c r="L76" s="1" t="s">
        <v>85</v>
      </c>
      <c r="M76" s="3">
        <f>等额本金!C80</f>
        <v>1936.8773946360268</v>
      </c>
      <c r="N76" s="3">
        <f t="shared" si="12"/>
        <v>157327.58620689693</v>
      </c>
      <c r="P76" s="3">
        <f>等额本息!C80</f>
        <v>2136.3571413867439</v>
      </c>
      <c r="Q76" s="3">
        <f t="shared" si="13"/>
        <v>164923.54659355231</v>
      </c>
      <c r="R76" s="10">
        <f t="shared" si="8"/>
        <v>7595.9603866553807</v>
      </c>
    </row>
    <row r="77" spans="1:18" x14ac:dyDescent="0.25">
      <c r="A77" s="1" t="s">
        <v>86</v>
      </c>
      <c r="B77" s="3">
        <f>等额本金!B81</f>
        <v>2097.7011494252874</v>
      </c>
      <c r="C77" s="3">
        <f t="shared" si="9"/>
        <v>153132.18390804628</v>
      </c>
      <c r="D77" s="3"/>
      <c r="E77" s="3">
        <f>等额本息!B81</f>
        <v>1415.9533187466168</v>
      </c>
      <c r="F77" s="3">
        <f t="shared" si="10"/>
        <v>91920.060057621042</v>
      </c>
      <c r="G77" s="10">
        <f t="shared" si="11"/>
        <v>61212.12385042524</v>
      </c>
      <c r="H77" s="10">
        <f>等额本金!E81</f>
        <v>57.686781609195748</v>
      </c>
      <c r="I77" s="10">
        <f>等额本息!E81</f>
        <v>63.807993994237961</v>
      </c>
      <c r="J77" s="3">
        <f t="shared" si="7"/>
        <v>61212.123850422133</v>
      </c>
      <c r="K77" s="24" t="s">
        <v>397</v>
      </c>
      <c r="L77" s="1" t="s">
        <v>86</v>
      </c>
      <c r="M77" s="3">
        <f>等额本金!C81</f>
        <v>1929.885057471276</v>
      </c>
      <c r="N77" s="3">
        <f t="shared" si="12"/>
        <v>159257.47126436821</v>
      </c>
      <c r="P77" s="3">
        <f>等额本息!C81</f>
        <v>2131.6529775370877</v>
      </c>
      <c r="Q77" s="3">
        <f t="shared" si="13"/>
        <v>167055.19957108941</v>
      </c>
      <c r="R77" s="10">
        <f t="shared" si="8"/>
        <v>7797.7283067211974</v>
      </c>
    </row>
    <row r="78" spans="1:18" x14ac:dyDescent="0.25">
      <c r="A78" s="1" t="s">
        <v>87</v>
      </c>
      <c r="B78" s="3">
        <f>等额本金!B82</f>
        <v>2097.7011494252874</v>
      </c>
      <c r="C78" s="3">
        <f t="shared" si="9"/>
        <v>155229.88505747158</v>
      </c>
      <c r="D78" s="3"/>
      <c r="E78" s="3">
        <f>等额本息!B82</f>
        <v>1420.6731631424391</v>
      </c>
      <c r="F78" s="3">
        <f t="shared" si="10"/>
        <v>93340.733220763475</v>
      </c>
      <c r="G78" s="10">
        <f t="shared" si="11"/>
        <v>61889.151836708101</v>
      </c>
      <c r="H78" s="10">
        <f>等额本金!E82</f>
        <v>57.477011494253226</v>
      </c>
      <c r="I78" s="10">
        <f>等额本息!E82</f>
        <v>63.665926677923721</v>
      </c>
      <c r="J78" s="3">
        <f t="shared" si="7"/>
        <v>61889.151836704958</v>
      </c>
      <c r="K78" s="24" t="s">
        <v>397</v>
      </c>
      <c r="L78" s="1" t="s">
        <v>87</v>
      </c>
      <c r="M78" s="3">
        <f>等额本金!C82</f>
        <v>1922.8927203065252</v>
      </c>
      <c r="N78" s="3">
        <f t="shared" si="12"/>
        <v>161180.36398467474</v>
      </c>
      <c r="P78" s="3">
        <f>等额本息!C82</f>
        <v>2126.9331331412654</v>
      </c>
      <c r="Q78" s="3">
        <f t="shared" si="13"/>
        <v>169182.13270423067</v>
      </c>
      <c r="R78" s="10">
        <f t="shared" si="8"/>
        <v>8001.7687195559265</v>
      </c>
    </row>
    <row r="79" spans="1:18" x14ac:dyDescent="0.25">
      <c r="A79" s="1" t="s">
        <v>88</v>
      </c>
      <c r="B79" s="3">
        <f>等额本金!B83</f>
        <v>2097.7011494252874</v>
      </c>
      <c r="C79" s="3">
        <f t="shared" si="9"/>
        <v>157327.58620689687</v>
      </c>
      <c r="D79" s="3"/>
      <c r="E79" s="3">
        <f>等额本息!B83</f>
        <v>1425.4087403529138</v>
      </c>
      <c r="F79" s="3">
        <f t="shared" si="10"/>
        <v>94766.141961116387</v>
      </c>
      <c r="G79" s="10">
        <f t="shared" si="11"/>
        <v>62561.444245780483</v>
      </c>
      <c r="H79" s="10">
        <f>等额本金!E83</f>
        <v>57.267241379310704</v>
      </c>
      <c r="I79" s="10">
        <f>等额本息!E83</f>
        <v>63.523385803888424</v>
      </c>
      <c r="J79" s="3">
        <f t="shared" si="7"/>
        <v>62561.444245777195</v>
      </c>
      <c r="K79" s="24" t="s">
        <v>397</v>
      </c>
      <c r="L79" s="1" t="s">
        <v>88</v>
      </c>
      <c r="M79" s="3">
        <f>等额本金!C83</f>
        <v>1915.9003831417745</v>
      </c>
      <c r="N79" s="3">
        <f t="shared" si="12"/>
        <v>163096.2643678165</v>
      </c>
      <c r="P79" s="3">
        <f>等额本息!C83</f>
        <v>2122.1975559307907</v>
      </c>
      <c r="Q79" s="3">
        <f t="shared" si="13"/>
        <v>171304.33026016146</v>
      </c>
      <c r="R79" s="10">
        <f t="shared" si="8"/>
        <v>8208.0658923449519</v>
      </c>
    </row>
    <row r="80" spans="1:18" x14ac:dyDescent="0.25">
      <c r="A80" s="1" t="s">
        <v>89</v>
      </c>
      <c r="B80" s="3">
        <f>等额本金!B84</f>
        <v>2097.7011494252874</v>
      </c>
      <c r="C80" s="3">
        <f t="shared" si="9"/>
        <v>159425.28735632217</v>
      </c>
      <c r="D80" s="3"/>
      <c r="E80" s="3">
        <f>等额本息!B84</f>
        <v>1430.1601028207569</v>
      </c>
      <c r="F80" s="3">
        <f t="shared" si="10"/>
        <v>96196.302063937139</v>
      </c>
      <c r="G80" s="10">
        <f t="shared" si="11"/>
        <v>63228.985292385027</v>
      </c>
      <c r="H80" s="10">
        <f>等额本金!E84</f>
        <v>57.057471264368182</v>
      </c>
      <c r="I80" s="10">
        <f>等额本息!E84</f>
        <v>63.380369793606349</v>
      </c>
      <c r="J80" s="3">
        <f t="shared" si="7"/>
        <v>63228.985292381665</v>
      </c>
      <c r="K80" s="24" t="s">
        <v>397</v>
      </c>
      <c r="L80" s="1" t="s">
        <v>89</v>
      </c>
      <c r="M80" s="3">
        <f>等额本金!C84</f>
        <v>1908.9080459770234</v>
      </c>
      <c r="N80" s="3">
        <f t="shared" si="12"/>
        <v>165005.17241379354</v>
      </c>
      <c r="P80" s="3">
        <f>等额本息!C84</f>
        <v>2117.4461934629476</v>
      </c>
      <c r="Q80" s="3">
        <f t="shared" si="13"/>
        <v>173421.77645362439</v>
      </c>
      <c r="R80" s="10">
        <f t="shared" si="8"/>
        <v>8416.6040398308542</v>
      </c>
    </row>
    <row r="81" spans="1:18" x14ac:dyDescent="0.25">
      <c r="A81" s="1" t="s">
        <v>90</v>
      </c>
      <c r="B81" s="3">
        <f>等额本金!B85</f>
        <v>2097.7011494252874</v>
      </c>
      <c r="C81" s="3">
        <f t="shared" si="9"/>
        <v>161522.98850574746</v>
      </c>
      <c r="D81" s="3"/>
      <c r="E81" s="3">
        <f>等额本息!B85</f>
        <v>1434.9273031634925</v>
      </c>
      <c r="F81" s="3">
        <f t="shared" si="10"/>
        <v>97631.229367100634</v>
      </c>
      <c r="G81" s="10">
        <f t="shared" si="11"/>
        <v>63891.759138646827</v>
      </c>
      <c r="H81" s="10">
        <f>等额本金!E85</f>
        <v>56.847701149425653</v>
      </c>
      <c r="I81" s="10">
        <f>等额本息!E85</f>
        <v>63.236877063290009</v>
      </c>
      <c r="J81" s="3">
        <f t="shared" si="7"/>
        <v>63891.759138643567</v>
      </c>
      <c r="K81" s="24" t="s">
        <v>397</v>
      </c>
      <c r="L81" s="1" t="s">
        <v>90</v>
      </c>
      <c r="M81" s="3">
        <f>等额本金!C85</f>
        <v>1901.9157088122727</v>
      </c>
      <c r="N81" s="3">
        <f t="shared" si="12"/>
        <v>166907.08812260581</v>
      </c>
      <c r="P81" s="3">
        <f>等额本息!C85</f>
        <v>2112.678993120212</v>
      </c>
      <c r="Q81" s="3">
        <f t="shared" si="13"/>
        <v>175534.4554467446</v>
      </c>
      <c r="R81" s="10">
        <f t="shared" si="8"/>
        <v>8627.3673241387878</v>
      </c>
    </row>
    <row r="82" spans="1:18" x14ac:dyDescent="0.25">
      <c r="A82" s="1" t="s">
        <v>91</v>
      </c>
      <c r="B82" s="3">
        <f>等额本金!B86</f>
        <v>2097.7011494252874</v>
      </c>
      <c r="C82" s="3">
        <f t="shared" si="9"/>
        <v>163620.68965517276</v>
      </c>
      <c r="D82" s="3"/>
      <c r="E82" s="3">
        <f>等额本息!B86</f>
        <v>1439.7103941740374</v>
      </c>
      <c r="F82" s="3">
        <f t="shared" si="10"/>
        <v>99070.939761274669</v>
      </c>
      <c r="G82" s="10">
        <f t="shared" si="11"/>
        <v>64549.749893898086</v>
      </c>
      <c r="H82" s="10">
        <f>等额本金!E86</f>
        <v>56.637931034483131</v>
      </c>
      <c r="I82" s="10">
        <f>等额本息!E86</f>
        <v>63.092906023872594</v>
      </c>
      <c r="J82" s="3">
        <f t="shared" si="7"/>
        <v>64549.74989389463</v>
      </c>
      <c r="K82" s="24" t="s">
        <v>397</v>
      </c>
      <c r="L82" s="1" t="s">
        <v>91</v>
      </c>
      <c r="M82" s="3">
        <f>等额本金!C86</f>
        <v>1894.9233716475219</v>
      </c>
      <c r="N82" s="3">
        <f t="shared" si="12"/>
        <v>168802.01149425333</v>
      </c>
      <c r="P82" s="3">
        <f>等额本息!C86</f>
        <v>2107.8959021096671</v>
      </c>
      <c r="Q82" s="3">
        <f t="shared" si="13"/>
        <v>177642.35134885425</v>
      </c>
      <c r="R82" s="10">
        <f t="shared" si="8"/>
        <v>8840.3398546009266</v>
      </c>
    </row>
    <row r="83" spans="1:18" x14ac:dyDescent="0.25">
      <c r="A83" s="1" t="s">
        <v>92</v>
      </c>
      <c r="B83" s="3">
        <f>等额本金!B87</f>
        <v>2097.7011494252874</v>
      </c>
      <c r="C83" s="3">
        <f t="shared" si="9"/>
        <v>165718.39080459805</v>
      </c>
      <c r="D83" s="3"/>
      <c r="E83" s="3">
        <f>等额本息!B87</f>
        <v>1444.5094288212845</v>
      </c>
      <c r="F83" s="3">
        <f t="shared" si="10"/>
        <v>100515.44919009595</v>
      </c>
      <c r="G83" s="10">
        <f t="shared" si="11"/>
        <v>65202.941614502095</v>
      </c>
      <c r="H83" s="10">
        <f>等额本金!E87</f>
        <v>56.428160919540609</v>
      </c>
      <c r="I83" s="10">
        <f>等额本息!E87</f>
        <v>62.94845508099047</v>
      </c>
      <c r="J83" s="3">
        <f t="shared" si="7"/>
        <v>65202.94161449861</v>
      </c>
      <c r="K83" s="24" t="s">
        <v>397</v>
      </c>
      <c r="L83" s="1" t="s">
        <v>92</v>
      </c>
      <c r="M83" s="3">
        <f>等额本金!C87</f>
        <v>1887.9310344827711</v>
      </c>
      <c r="N83" s="3">
        <f t="shared" si="12"/>
        <v>170689.94252873611</v>
      </c>
      <c r="P83" s="3">
        <f>等额本息!C87</f>
        <v>2103.0968674624201</v>
      </c>
      <c r="Q83" s="3">
        <f t="shared" si="13"/>
        <v>179745.44821631667</v>
      </c>
      <c r="R83" s="10">
        <f t="shared" si="8"/>
        <v>9055.5056875805603</v>
      </c>
    </row>
    <row r="84" spans="1:18" x14ac:dyDescent="0.25">
      <c r="A84" s="1" t="s">
        <v>93</v>
      </c>
      <c r="B84" s="3">
        <f>等额本金!B88</f>
        <v>2097.7011494252874</v>
      </c>
      <c r="C84" s="3">
        <f t="shared" si="9"/>
        <v>167816.09195402334</v>
      </c>
      <c r="D84" s="3"/>
      <c r="E84" s="3">
        <f>等额本息!B88</f>
        <v>1449.3244602506888</v>
      </c>
      <c r="F84" s="3">
        <f t="shared" si="10"/>
        <v>101964.77365034664</v>
      </c>
      <c r="G84" s="10">
        <f t="shared" si="11"/>
        <v>65851.3183036767</v>
      </c>
      <c r="H84" s="10">
        <f>等额本金!E88</f>
        <v>56.218390804598087</v>
      </c>
      <c r="I84" s="10">
        <f>等额本息!E88</f>
        <v>62.803522634965404</v>
      </c>
      <c r="J84" s="3">
        <f t="shared" si="7"/>
        <v>65851.318303673164</v>
      </c>
      <c r="K84" s="24" t="s">
        <v>397</v>
      </c>
      <c r="L84" s="1" t="s">
        <v>93</v>
      </c>
      <c r="M84" s="3">
        <f>等额本金!C88</f>
        <v>1880.9386973180203</v>
      </c>
      <c r="N84" s="3">
        <f t="shared" si="12"/>
        <v>172570.88122605413</v>
      </c>
      <c r="P84" s="3">
        <f>等额本息!C88</f>
        <v>2098.2818360330157</v>
      </c>
      <c r="Q84" s="3">
        <f t="shared" si="13"/>
        <v>181843.73005234968</v>
      </c>
      <c r="R84" s="10">
        <f t="shared" si="8"/>
        <v>9272.8488262955507</v>
      </c>
    </row>
    <row r="85" spans="1:18" x14ac:dyDescent="0.25">
      <c r="A85" s="1" t="s">
        <v>94</v>
      </c>
      <c r="B85" s="3">
        <f>等额本金!B89</f>
        <v>2097.7011494252874</v>
      </c>
      <c r="C85" s="3">
        <f t="shared" si="9"/>
        <v>169913.79310344864</v>
      </c>
      <c r="D85" s="3"/>
      <c r="E85" s="3">
        <f>等额本息!B89</f>
        <v>1454.1555417848576</v>
      </c>
      <c r="F85" s="3">
        <f t="shared" si="10"/>
        <v>103418.9291921315</v>
      </c>
      <c r="G85" s="10">
        <f t="shared" si="11"/>
        <v>66494.863911317138</v>
      </c>
      <c r="H85" s="10">
        <f>等额本金!E89</f>
        <v>56.008620689655558</v>
      </c>
      <c r="I85" s="10">
        <f>等额本息!E89</f>
        <v>62.65810708078692</v>
      </c>
      <c r="J85" s="3">
        <f t="shared" si="7"/>
        <v>66494.863911313616</v>
      </c>
      <c r="K85" s="24" t="s">
        <v>397</v>
      </c>
      <c r="L85" s="1" t="s">
        <v>94</v>
      </c>
      <c r="M85" s="3">
        <f>等额本金!C89</f>
        <v>1873.9463601532696</v>
      </c>
      <c r="N85" s="3">
        <f t="shared" si="12"/>
        <v>174444.82758620739</v>
      </c>
      <c r="P85" s="3">
        <f>等额本息!C89</f>
        <v>2093.4507544988469</v>
      </c>
      <c r="Q85" s="3">
        <f t="shared" si="13"/>
        <v>183937.18080684854</v>
      </c>
      <c r="R85" s="10">
        <f t="shared" si="8"/>
        <v>9492.3532206411473</v>
      </c>
    </row>
    <row r="86" spans="1:18" x14ac:dyDescent="0.25">
      <c r="A86" s="1" t="s">
        <v>95</v>
      </c>
      <c r="B86" s="3">
        <f>等额本金!B90</f>
        <v>2097.7011494252874</v>
      </c>
      <c r="C86" s="3">
        <f t="shared" si="9"/>
        <v>172011.49425287393</v>
      </c>
      <c r="D86" s="3"/>
      <c r="E86" s="3">
        <f>等额本息!B90</f>
        <v>1459.0027269241405</v>
      </c>
      <c r="F86" s="3">
        <f t="shared" si="10"/>
        <v>104877.93191905564</v>
      </c>
      <c r="G86" s="10">
        <f t="shared" si="11"/>
        <v>67133.562333818292</v>
      </c>
      <c r="H86" s="10">
        <f>等额本金!E90</f>
        <v>55.798850574713036</v>
      </c>
      <c r="I86" s="10">
        <f>等额本息!E90</f>
        <v>62.512206808094504</v>
      </c>
      <c r="J86" s="3">
        <f t="shared" si="7"/>
        <v>67133.562333814683</v>
      </c>
      <c r="K86" s="24" t="s">
        <v>397</v>
      </c>
      <c r="L86" s="1" t="s">
        <v>95</v>
      </c>
      <c r="M86" s="3">
        <f>等额本金!C90</f>
        <v>1866.9540229885188</v>
      </c>
      <c r="N86" s="3">
        <f t="shared" si="12"/>
        <v>176311.78160919592</v>
      </c>
      <c r="P86" s="3">
        <f>等额本息!C90</f>
        <v>2088.6035693595641</v>
      </c>
      <c r="Q86" s="3">
        <f t="shared" si="13"/>
        <v>186025.78437620812</v>
      </c>
      <c r="R86" s="10">
        <f t="shared" si="8"/>
        <v>9714.0027670121926</v>
      </c>
    </row>
    <row r="87" spans="1:18" x14ac:dyDescent="0.25">
      <c r="A87" s="1" t="s">
        <v>96</v>
      </c>
      <c r="B87" s="3">
        <f>等额本金!B91</f>
        <v>2097.7011494252874</v>
      </c>
      <c r="C87" s="3">
        <f t="shared" si="9"/>
        <v>174109.19540229923</v>
      </c>
      <c r="D87" s="3"/>
      <c r="E87" s="3">
        <f>等额本息!B91</f>
        <v>1463.8660693472207</v>
      </c>
      <c r="F87" s="3">
        <f t="shared" si="10"/>
        <v>106341.79798840286</v>
      </c>
      <c r="G87" s="10">
        <f t="shared" si="11"/>
        <v>67767.397413896368</v>
      </c>
      <c r="H87" s="10">
        <f>等额本金!E91</f>
        <v>55.589080459770514</v>
      </c>
      <c r="I87" s="10">
        <f>等额本息!E91</f>
        <v>62.365820201159778</v>
      </c>
      <c r="J87" s="3">
        <f t="shared" si="7"/>
        <v>67767.397413892642</v>
      </c>
      <c r="K87" s="24" t="s">
        <v>397</v>
      </c>
      <c r="L87" s="1" t="s">
        <v>96</v>
      </c>
      <c r="M87" s="3">
        <f>等额本金!C91</f>
        <v>1859.961685823768</v>
      </c>
      <c r="N87" s="3">
        <f t="shared" si="12"/>
        <v>178171.7432950197</v>
      </c>
      <c r="P87" s="3">
        <f>等额本息!C91</f>
        <v>2083.7402269364839</v>
      </c>
      <c r="Q87" s="3">
        <f t="shared" si="13"/>
        <v>188109.52460314461</v>
      </c>
      <c r="R87" s="10">
        <f t="shared" si="8"/>
        <v>9937.7813081249187</v>
      </c>
    </row>
    <row r="88" spans="1:18" x14ac:dyDescent="0.25">
      <c r="A88" s="1" t="s">
        <v>97</v>
      </c>
      <c r="B88" s="3">
        <f>等额本金!B92</f>
        <v>2097.7011494252874</v>
      </c>
      <c r="C88" s="3">
        <f t="shared" si="9"/>
        <v>176206.89655172452</v>
      </c>
      <c r="D88" s="3"/>
      <c r="E88" s="3">
        <f>等额本息!B92</f>
        <v>1468.7456229117115</v>
      </c>
      <c r="F88" s="3">
        <f t="shared" si="10"/>
        <v>107810.54361131457</v>
      </c>
      <c r="G88" s="10">
        <f t="shared" si="11"/>
        <v>68396.352940409954</v>
      </c>
      <c r="H88" s="10">
        <f>等额本金!E92</f>
        <v>55.379310344827992</v>
      </c>
      <c r="I88" s="10">
        <f>等额本息!E92</f>
        <v>62.218945638868611</v>
      </c>
      <c r="J88" s="3">
        <f t="shared" si="7"/>
        <v>68396.352940406185</v>
      </c>
      <c r="K88" s="24" t="s">
        <v>397</v>
      </c>
      <c r="L88" s="1" t="s">
        <v>97</v>
      </c>
      <c r="M88" s="3">
        <f>等额本金!C92</f>
        <v>1852.9693486590172</v>
      </c>
      <c r="N88" s="3">
        <f t="shared" si="12"/>
        <v>180024.71264367871</v>
      </c>
      <c r="P88" s="3">
        <f>等额本息!C92</f>
        <v>2078.860673371993</v>
      </c>
      <c r="Q88" s="3">
        <f t="shared" si="13"/>
        <v>190188.38527651661</v>
      </c>
      <c r="R88" s="10">
        <f t="shared" si="8"/>
        <v>10163.672632837901</v>
      </c>
    </row>
    <row r="89" spans="1:18" x14ac:dyDescent="0.25">
      <c r="A89" s="1" t="s">
        <v>98</v>
      </c>
      <c r="B89" s="3">
        <f>等额本金!B93</f>
        <v>2097.7011494252874</v>
      </c>
      <c r="C89" s="3">
        <f t="shared" si="9"/>
        <v>178304.59770114982</v>
      </c>
      <c r="D89" s="3"/>
      <c r="E89" s="3">
        <f>等额本息!B93</f>
        <v>1473.6414416547509</v>
      </c>
      <c r="F89" s="3">
        <f t="shared" si="10"/>
        <v>109284.18505296932</v>
      </c>
      <c r="G89" s="10">
        <f t="shared" si="11"/>
        <v>69020.4126481805</v>
      </c>
      <c r="H89" s="10">
        <f>等额本金!E93</f>
        <v>55.169540229885463</v>
      </c>
      <c r="I89" s="10">
        <f>等额本息!E93</f>
        <v>62.071581494703132</v>
      </c>
      <c r="J89" s="3">
        <f t="shared" si="7"/>
        <v>69020.412648176687</v>
      </c>
      <c r="K89" s="24" t="s">
        <v>397</v>
      </c>
      <c r="L89" s="1" t="s">
        <v>98</v>
      </c>
      <c r="M89" s="3">
        <f>等额本金!C93</f>
        <v>1845.9770114942664</v>
      </c>
      <c r="N89" s="3">
        <f t="shared" si="12"/>
        <v>181870.68965517299</v>
      </c>
      <c r="P89" s="3">
        <f>等额本息!C93</f>
        <v>2073.9648546289536</v>
      </c>
      <c r="Q89" s="3">
        <f t="shared" si="13"/>
        <v>192262.35013114556</v>
      </c>
      <c r="R89" s="10">
        <f t="shared" si="8"/>
        <v>10391.660475972574</v>
      </c>
    </row>
    <row r="90" spans="1:18" x14ac:dyDescent="0.25">
      <c r="A90" s="1" t="s">
        <v>99</v>
      </c>
      <c r="B90" s="3">
        <f>等额本金!B94</f>
        <v>2097.7011494252874</v>
      </c>
      <c r="C90" s="3">
        <f t="shared" si="9"/>
        <v>180402.29885057511</v>
      </c>
      <c r="D90" s="3"/>
      <c r="E90" s="3">
        <f>等额本息!B94</f>
        <v>1478.5535797936</v>
      </c>
      <c r="F90" s="3">
        <f t="shared" si="10"/>
        <v>110762.73863276292</v>
      </c>
      <c r="G90" s="10">
        <f t="shared" si="11"/>
        <v>69639.560217812192</v>
      </c>
      <c r="H90" s="10">
        <f>等额本金!E94</f>
        <v>54.959770114942941</v>
      </c>
      <c r="I90" s="10">
        <f>等额本息!E94</f>
        <v>61.923726136723779</v>
      </c>
      <c r="J90" s="3">
        <f t="shared" si="7"/>
        <v>69639.560217808379</v>
      </c>
      <c r="K90" s="24" t="s">
        <v>397</v>
      </c>
      <c r="L90" s="1" t="s">
        <v>99</v>
      </c>
      <c r="M90" s="3">
        <f>等额本金!C94</f>
        <v>1838.9846743295157</v>
      </c>
      <c r="N90" s="3">
        <f t="shared" si="12"/>
        <v>183709.67432950251</v>
      </c>
      <c r="P90" s="3">
        <f>等额本息!C94</f>
        <v>2069.0527164901046</v>
      </c>
      <c r="Q90" s="3">
        <f t="shared" si="13"/>
        <v>194331.40284763568</v>
      </c>
      <c r="R90" s="10">
        <f t="shared" si="8"/>
        <v>10621.728518133168</v>
      </c>
    </row>
    <row r="91" spans="1:18" x14ac:dyDescent="0.25">
      <c r="A91" s="1" t="s">
        <v>100</v>
      </c>
      <c r="B91" s="3">
        <f>等额本金!B95</f>
        <v>2097.7011494252874</v>
      </c>
      <c r="C91" s="3">
        <f t="shared" si="9"/>
        <v>182500.00000000041</v>
      </c>
      <c r="D91" s="3"/>
      <c r="E91" s="3">
        <f>等额本息!B95</f>
        <v>1483.482091726245</v>
      </c>
      <c r="F91" s="3">
        <f t="shared" si="10"/>
        <v>112246.22072448916</v>
      </c>
      <c r="G91" s="10">
        <f t="shared" si="11"/>
        <v>70253.779275511246</v>
      </c>
      <c r="H91" s="10">
        <f>等额本金!E95</f>
        <v>54.750000000000419</v>
      </c>
      <c r="I91" s="10">
        <f>等额本息!E95</f>
        <v>61.775377927551148</v>
      </c>
      <c r="J91" s="3">
        <f t="shared" si="7"/>
        <v>70253.779275507288</v>
      </c>
      <c r="K91" s="24" t="s">
        <v>397</v>
      </c>
      <c r="L91" s="1" t="s">
        <v>100</v>
      </c>
      <c r="M91" s="3">
        <f>等额本金!C95</f>
        <v>1831.9923371647649</v>
      </c>
      <c r="N91" s="3">
        <f t="shared" si="12"/>
        <v>185541.66666666727</v>
      </c>
      <c r="P91" s="3">
        <f>等额本息!C95</f>
        <v>2064.1242045574595</v>
      </c>
      <c r="Q91" s="3">
        <f t="shared" si="13"/>
        <v>196395.52705219312</v>
      </c>
      <c r="R91" s="10">
        <f t="shared" si="8"/>
        <v>10853.860385525855</v>
      </c>
    </row>
    <row r="92" spans="1:18" x14ac:dyDescent="0.25">
      <c r="A92" s="1" t="s">
        <v>101</v>
      </c>
      <c r="B92" s="3">
        <f>等额本金!B96</f>
        <v>2097.7011494252874</v>
      </c>
      <c r="C92" s="3">
        <f t="shared" si="9"/>
        <v>184597.7011494257</v>
      </c>
      <c r="D92" s="3"/>
      <c r="E92" s="3">
        <f>等额本息!B96</f>
        <v>1488.4270320319993</v>
      </c>
      <c r="F92" s="3">
        <f t="shared" si="10"/>
        <v>113734.64775652115</v>
      </c>
      <c r="G92" s="10">
        <f t="shared" si="11"/>
        <v>70863.053392904549</v>
      </c>
      <c r="H92" s="10">
        <f>等额本金!E96</f>
        <v>54.540229885057897</v>
      </c>
      <c r="I92" s="10">
        <f>等额本息!E96</f>
        <v>61.626535224347947</v>
      </c>
      <c r="J92" s="3">
        <f t="shared" si="7"/>
        <v>70863.053392900503</v>
      </c>
      <c r="K92" s="24" t="s">
        <v>397</v>
      </c>
      <c r="L92" s="1" t="s">
        <v>101</v>
      </c>
      <c r="M92" s="3">
        <f>等额本金!C96</f>
        <v>1825.0000000000141</v>
      </c>
      <c r="N92" s="3">
        <f t="shared" si="12"/>
        <v>187366.66666666727</v>
      </c>
      <c r="P92" s="3">
        <f>等额本息!C96</f>
        <v>2059.1792642517053</v>
      </c>
      <c r="Q92" s="3">
        <f t="shared" si="13"/>
        <v>198454.70631644482</v>
      </c>
      <c r="R92" s="10">
        <f t="shared" si="8"/>
        <v>11088.039649777551</v>
      </c>
    </row>
    <row r="93" spans="1:18" x14ac:dyDescent="0.25">
      <c r="A93" s="1" t="s">
        <v>102</v>
      </c>
      <c r="B93" s="3">
        <f>等额本金!B97</f>
        <v>2097.7011494252874</v>
      </c>
      <c r="C93" s="3">
        <f t="shared" si="9"/>
        <v>186695.402298851</v>
      </c>
      <c r="D93" s="3"/>
      <c r="E93" s="3">
        <f>等额本息!B97</f>
        <v>1493.3884554721062</v>
      </c>
      <c r="F93" s="3">
        <f t="shared" si="10"/>
        <v>115228.03621199325</v>
      </c>
      <c r="G93" s="10">
        <f t="shared" si="11"/>
        <v>71467.366086857743</v>
      </c>
      <c r="H93" s="10">
        <f>等额本金!E97</f>
        <v>54.330459770115375</v>
      </c>
      <c r="I93" s="10">
        <f>等额本息!E97</f>
        <v>61.477196378800741</v>
      </c>
      <c r="J93" s="3">
        <f t="shared" si="7"/>
        <v>71467.366086853654</v>
      </c>
      <c r="K93" s="24" t="s">
        <v>397</v>
      </c>
      <c r="L93" s="1" t="s">
        <v>102</v>
      </c>
      <c r="M93" s="3">
        <f>等额本金!C97</f>
        <v>1818.0076628352633</v>
      </c>
      <c r="N93" s="3">
        <f t="shared" si="12"/>
        <v>189184.67432950254</v>
      </c>
      <c r="P93" s="3">
        <f>等额本息!C97</f>
        <v>2054.2178408115983</v>
      </c>
      <c r="Q93" s="3">
        <f t="shared" si="13"/>
        <v>200508.92415725641</v>
      </c>
      <c r="R93" s="10">
        <f t="shared" si="8"/>
        <v>11324.249827753869</v>
      </c>
    </row>
    <row r="94" spans="1:18" x14ac:dyDescent="0.25">
      <c r="A94" s="1" t="s">
        <v>103</v>
      </c>
      <c r="B94" s="3">
        <f>等额本金!B98</f>
        <v>2097.7011494252874</v>
      </c>
      <c r="C94" s="3">
        <f t="shared" si="9"/>
        <v>188793.10344827629</v>
      </c>
      <c r="D94" s="3"/>
      <c r="E94" s="3">
        <f>等额本息!B98</f>
        <v>1498.3664169903464</v>
      </c>
      <c r="F94" s="3">
        <f t="shared" si="10"/>
        <v>116726.4026289836</v>
      </c>
      <c r="G94" s="10">
        <f t="shared" si="11"/>
        <v>72066.700819292688</v>
      </c>
      <c r="H94" s="10">
        <f>等额本金!E98</f>
        <v>54.120689655172846</v>
      </c>
      <c r="I94" s="10">
        <f>等额本息!E98</f>
        <v>61.327359737101709</v>
      </c>
      <c r="J94" s="3">
        <f t="shared" si="7"/>
        <v>72066.700819288628</v>
      </c>
      <c r="K94" s="24" t="s">
        <v>397</v>
      </c>
      <c r="L94" s="1" t="s">
        <v>103</v>
      </c>
      <c r="M94" s="3">
        <f>等额本金!C98</f>
        <v>1811.0153256705125</v>
      </c>
      <c r="N94" s="3">
        <f t="shared" si="12"/>
        <v>190995.68965517305</v>
      </c>
      <c r="P94" s="3">
        <f>等额本息!C98</f>
        <v>2049.2398792933582</v>
      </c>
      <c r="Q94" s="3">
        <f t="shared" si="13"/>
        <v>202558.16403654977</v>
      </c>
      <c r="R94" s="10">
        <f t="shared" si="8"/>
        <v>11562.474381376727</v>
      </c>
    </row>
    <row r="95" spans="1:18" x14ac:dyDescent="0.25">
      <c r="A95" s="1" t="s">
        <v>104</v>
      </c>
      <c r="B95" s="3">
        <f>等额本金!B99</f>
        <v>2097.7011494252874</v>
      </c>
      <c r="C95" s="3">
        <f t="shared" si="9"/>
        <v>190890.80459770159</v>
      </c>
      <c r="D95" s="3"/>
      <c r="E95" s="3">
        <f>等额本息!B99</f>
        <v>1503.3609717136474</v>
      </c>
      <c r="F95" s="3">
        <f t="shared" si="10"/>
        <v>118229.76360069725</v>
      </c>
      <c r="G95" s="10">
        <f t="shared" si="11"/>
        <v>72661.04099700434</v>
      </c>
      <c r="H95" s="10">
        <f>等额本金!E99</f>
        <v>53.910919540230324</v>
      </c>
      <c r="I95" s="10">
        <f>等额本息!E99</f>
        <v>61.17702363993034</v>
      </c>
      <c r="J95" s="3">
        <f t="shared" si="7"/>
        <v>72661.040997000164</v>
      </c>
      <c r="K95" s="24" t="s">
        <v>397</v>
      </c>
      <c r="L95" s="1" t="s">
        <v>104</v>
      </c>
      <c r="M95" s="3">
        <f>等额本金!C99</f>
        <v>1804.0229885057618</v>
      </c>
      <c r="N95" s="3">
        <f t="shared" si="12"/>
        <v>192799.71264367879</v>
      </c>
      <c r="P95" s="3">
        <f>等额本息!C99</f>
        <v>2044.2453245700572</v>
      </c>
      <c r="Q95" s="3">
        <f t="shared" si="13"/>
        <v>204602.40936111982</v>
      </c>
      <c r="R95" s="10">
        <f t="shared" si="8"/>
        <v>11802.696717441024</v>
      </c>
    </row>
    <row r="96" spans="1:18" x14ac:dyDescent="0.25">
      <c r="A96" s="1" t="s">
        <v>105</v>
      </c>
      <c r="B96" s="3">
        <f>等额本金!B100</f>
        <v>2097.7011494252874</v>
      </c>
      <c r="C96" s="3">
        <f t="shared" si="9"/>
        <v>192988.50574712688</v>
      </c>
      <c r="D96" s="3"/>
      <c r="E96" s="3">
        <f>等额本息!B100</f>
        <v>1508.3721749526931</v>
      </c>
      <c r="F96" s="3">
        <f t="shared" si="10"/>
        <v>119738.13577564993</v>
      </c>
      <c r="G96" s="10">
        <f t="shared" si="11"/>
        <v>73250.369971476946</v>
      </c>
      <c r="H96" s="10">
        <f>等额本金!E100</f>
        <v>53.701149425287802</v>
      </c>
      <c r="I96" s="10">
        <f>等额本息!E100</f>
        <v>61.026186422435075</v>
      </c>
      <c r="J96" s="3">
        <f t="shared" si="7"/>
        <v>73250.369971472726</v>
      </c>
      <c r="K96" s="24" t="s">
        <v>397</v>
      </c>
      <c r="L96" s="1" t="s">
        <v>105</v>
      </c>
      <c r="M96" s="3">
        <f>等额本金!C100</f>
        <v>1797.030651341011</v>
      </c>
      <c r="N96" s="3">
        <f t="shared" si="12"/>
        <v>194596.74329501981</v>
      </c>
      <c r="P96" s="3">
        <f>等额本息!C100</f>
        <v>2039.2341213310115</v>
      </c>
      <c r="Q96" s="3">
        <f t="shared" si="13"/>
        <v>206641.64348245083</v>
      </c>
      <c r="R96" s="10">
        <f t="shared" si="8"/>
        <v>12044.90018743102</v>
      </c>
    </row>
    <row r="97" spans="1:18" x14ac:dyDescent="0.25">
      <c r="A97" s="1" t="s">
        <v>106</v>
      </c>
      <c r="B97" s="3">
        <f>等额本金!B101</f>
        <v>2097.7011494252874</v>
      </c>
      <c r="C97" s="3">
        <f t="shared" si="9"/>
        <v>195086.20689655218</v>
      </c>
      <c r="D97" s="3"/>
      <c r="E97" s="3">
        <f>等额本息!B101</f>
        <v>1513.400082202535</v>
      </c>
      <c r="F97" s="3">
        <f t="shared" si="10"/>
        <v>121251.53585785248</v>
      </c>
      <c r="G97" s="10">
        <f t="shared" si="11"/>
        <v>73834.6710386997</v>
      </c>
      <c r="H97" s="10">
        <f>等额本金!E101</f>
        <v>53.49137931034528</v>
      </c>
      <c r="I97" s="10">
        <f>等额本息!E101</f>
        <v>60.874846414214829</v>
      </c>
      <c r="J97" s="3">
        <f t="shared" si="7"/>
        <v>73834.671038695495</v>
      </c>
      <c r="K97" s="24" t="s">
        <v>397</v>
      </c>
      <c r="L97" s="1" t="s">
        <v>106</v>
      </c>
      <c r="M97" s="3">
        <f>等额本金!C101</f>
        <v>1790.0383141762602</v>
      </c>
      <c r="N97" s="3">
        <f t="shared" si="12"/>
        <v>196386.78160919607</v>
      </c>
      <c r="P97" s="3">
        <f>等额本息!C101</f>
        <v>2034.2062140811695</v>
      </c>
      <c r="Q97" s="3">
        <f t="shared" si="13"/>
        <v>208675.84969653201</v>
      </c>
      <c r="R97" s="10">
        <f t="shared" si="8"/>
        <v>12289.068087335938</v>
      </c>
    </row>
    <row r="98" spans="1:18" x14ac:dyDescent="0.25">
      <c r="A98" s="1" t="s">
        <v>107</v>
      </c>
      <c r="B98" s="3">
        <f>等额本金!B102</f>
        <v>2097.7011494252874</v>
      </c>
      <c r="C98" s="3">
        <f t="shared" si="9"/>
        <v>197183.90804597747</v>
      </c>
      <c r="D98" s="3"/>
      <c r="E98" s="3">
        <f>等额本息!B102</f>
        <v>1518.4447491432102</v>
      </c>
      <c r="F98" s="3">
        <f t="shared" si="10"/>
        <v>122769.98060699568</v>
      </c>
      <c r="G98" s="10">
        <f t="shared" si="11"/>
        <v>74413.927438981787</v>
      </c>
      <c r="H98" s="10">
        <f>等额本金!E102</f>
        <v>53.281609195402751</v>
      </c>
      <c r="I98" s="10">
        <f>等额本息!E102</f>
        <v>60.723001939300509</v>
      </c>
      <c r="J98" s="3">
        <f t="shared" si="7"/>
        <v>74413.927438977582</v>
      </c>
      <c r="K98" s="24" t="s">
        <v>397</v>
      </c>
      <c r="L98" s="1" t="s">
        <v>107</v>
      </c>
      <c r="M98" s="3">
        <f>等额本金!C102</f>
        <v>1783.0459770115094</v>
      </c>
      <c r="N98" s="3">
        <f t="shared" si="12"/>
        <v>198169.82758620757</v>
      </c>
      <c r="P98" s="3">
        <f>等额本息!C102</f>
        <v>2029.1615471404943</v>
      </c>
      <c r="Q98" s="3">
        <f t="shared" si="13"/>
        <v>210705.01124367249</v>
      </c>
      <c r="R98" s="10">
        <f t="shared" si="8"/>
        <v>12535.183657464921</v>
      </c>
    </row>
    <row r="99" spans="1:18" x14ac:dyDescent="0.25">
      <c r="A99" s="1" t="s">
        <v>108</v>
      </c>
      <c r="B99" s="3">
        <f>等额本金!B103</f>
        <v>2097.7011494252874</v>
      </c>
      <c r="C99" s="3">
        <f t="shared" si="9"/>
        <v>199281.60919540277</v>
      </c>
      <c r="D99" s="3"/>
      <c r="E99" s="3">
        <f>等额本息!B103</f>
        <v>1523.5062316403541</v>
      </c>
      <c r="F99" s="3">
        <f t="shared" si="10"/>
        <v>124293.48683863603</v>
      </c>
      <c r="G99" s="10">
        <f t="shared" si="11"/>
        <v>74988.122356766733</v>
      </c>
      <c r="H99" s="10">
        <f>等额本金!E103</f>
        <v>53.071839080460229</v>
      </c>
      <c r="I99" s="10">
        <f>等额本息!E103</f>
        <v>60.57065131613647</v>
      </c>
      <c r="J99" s="3">
        <f t="shared" si="7"/>
        <v>74988.122356762397</v>
      </c>
      <c r="K99" s="24" t="s">
        <v>397</v>
      </c>
      <c r="L99" s="1" t="s">
        <v>108</v>
      </c>
      <c r="M99" s="3">
        <f>等额本金!C103</f>
        <v>1776.0536398467586</v>
      </c>
      <c r="N99" s="3">
        <f t="shared" si="12"/>
        <v>199945.88122605433</v>
      </c>
      <c r="P99" s="3">
        <f>等额本息!C103</f>
        <v>2024.1000646433504</v>
      </c>
      <c r="Q99" s="3">
        <f t="shared" si="13"/>
        <v>212729.11130831583</v>
      </c>
      <c r="R99" s="10">
        <f t="shared" si="8"/>
        <v>12783.230082261492</v>
      </c>
    </row>
    <row r="100" spans="1:18" x14ac:dyDescent="0.25">
      <c r="A100" s="1" t="s">
        <v>109</v>
      </c>
      <c r="B100" s="3">
        <f>等额本金!B104</f>
        <v>2097.7011494252874</v>
      </c>
      <c r="C100" s="3">
        <f t="shared" si="9"/>
        <v>201379.31034482806</v>
      </c>
      <c r="D100" s="3"/>
      <c r="E100" s="3">
        <f>等额本息!B104</f>
        <v>1528.5845857458221</v>
      </c>
      <c r="F100" s="3">
        <f t="shared" si="10"/>
        <v>125822.07142438185</v>
      </c>
      <c r="G100" s="10">
        <f t="shared" si="11"/>
        <v>75557.238920446209</v>
      </c>
      <c r="H100" s="10">
        <f>等额本金!E104</f>
        <v>52.862068965517707</v>
      </c>
      <c r="I100" s="10">
        <f>等额本息!E104</f>
        <v>60.417792857561892</v>
      </c>
      <c r="J100" s="3">
        <f t="shared" si="7"/>
        <v>75557.238920441843</v>
      </c>
      <c r="K100" s="24" t="s">
        <v>397</v>
      </c>
      <c r="L100" s="1" t="s">
        <v>109</v>
      </c>
      <c r="M100" s="3">
        <f>等额本金!C104</f>
        <v>1769.0613026820079</v>
      </c>
      <c r="N100" s="3">
        <f t="shared" si="12"/>
        <v>201714.94252873634</v>
      </c>
      <c r="P100" s="3">
        <f>等额本息!C104</f>
        <v>2019.0217105378824</v>
      </c>
      <c r="Q100" s="3">
        <f t="shared" si="13"/>
        <v>214748.1330188537</v>
      </c>
      <c r="R100" s="10">
        <f t="shared" si="8"/>
        <v>13033.190490117355</v>
      </c>
    </row>
    <row r="101" spans="1:18" x14ac:dyDescent="0.25">
      <c r="A101" s="1" t="s">
        <v>110</v>
      </c>
      <c r="B101" s="3">
        <f>等额本金!B105</f>
        <v>2097.7011494252874</v>
      </c>
      <c r="C101" s="3">
        <f t="shared" si="9"/>
        <v>203477.01149425335</v>
      </c>
      <c r="D101" s="3"/>
      <c r="E101" s="3">
        <f>等额本息!B105</f>
        <v>1533.679867698308</v>
      </c>
      <c r="F101" s="3">
        <f t="shared" si="10"/>
        <v>127355.75129208015</v>
      </c>
      <c r="G101" s="10">
        <f t="shared" si="11"/>
        <v>76121.260202173202</v>
      </c>
      <c r="H101" s="10">
        <f>等额本金!E105</f>
        <v>52.652298850575185</v>
      </c>
      <c r="I101" s="10">
        <f>等额本息!E105</f>
        <v>60.264424870792055</v>
      </c>
      <c r="J101" s="3">
        <f t="shared" si="7"/>
        <v>76121.260202168705</v>
      </c>
      <c r="K101" s="24" t="s">
        <v>397</v>
      </c>
      <c r="L101" s="1" t="s">
        <v>110</v>
      </c>
      <c r="M101" s="3">
        <f>等额本金!C105</f>
        <v>1762.0689655172571</v>
      </c>
      <c r="N101" s="3">
        <f t="shared" si="12"/>
        <v>203477.01149425359</v>
      </c>
      <c r="P101" s="3">
        <f>等额本息!C105</f>
        <v>2013.9264285853965</v>
      </c>
      <c r="Q101" s="3">
        <f t="shared" si="13"/>
        <v>216762.0594474391</v>
      </c>
      <c r="R101" s="10">
        <f t="shared" si="8"/>
        <v>13285.047953185509</v>
      </c>
    </row>
    <row r="102" spans="1:18" x14ac:dyDescent="0.25">
      <c r="A102" s="1" t="s">
        <v>111</v>
      </c>
      <c r="B102" s="3">
        <f>等额本金!B106</f>
        <v>2097.7011494252874</v>
      </c>
      <c r="C102" s="3">
        <f t="shared" si="9"/>
        <v>205574.71264367865</v>
      </c>
      <c r="D102" s="3"/>
      <c r="E102" s="3">
        <f>等额本息!B106</f>
        <v>1538.7921339239692</v>
      </c>
      <c r="F102" s="3">
        <f t="shared" si="10"/>
        <v>128894.54342600412</v>
      </c>
      <c r="G102" s="10">
        <f t="shared" si="11"/>
        <v>76680.169217674527</v>
      </c>
      <c r="H102" s="10">
        <f>等额本金!E106</f>
        <v>52.442528735632656</v>
      </c>
      <c r="I102" s="10">
        <f>等额本息!E106</f>
        <v>60.110545657399655</v>
      </c>
      <c r="J102" s="3">
        <f t="shared" si="7"/>
        <v>76680.169217669987</v>
      </c>
      <c r="K102" s="24" t="s">
        <v>397</v>
      </c>
      <c r="L102" s="1" t="s">
        <v>111</v>
      </c>
      <c r="M102" s="3">
        <f>等额本金!C106</f>
        <v>1755.0766283525063</v>
      </c>
      <c r="N102" s="3">
        <f t="shared" si="12"/>
        <v>205232.0881226061</v>
      </c>
      <c r="P102" s="3">
        <f>等额本息!C106</f>
        <v>2008.8141623597353</v>
      </c>
      <c r="Q102" s="3">
        <f t="shared" si="13"/>
        <v>218770.87360979884</v>
      </c>
      <c r="R102" s="10">
        <f t="shared" si="8"/>
        <v>13538.785487192741</v>
      </c>
    </row>
    <row r="103" spans="1:18" x14ac:dyDescent="0.25">
      <c r="A103" s="1" t="s">
        <v>112</v>
      </c>
      <c r="B103" s="3">
        <f>等额本金!B107</f>
        <v>2097.7011494252874</v>
      </c>
      <c r="C103" s="3">
        <f t="shared" si="9"/>
        <v>207672.41379310394</v>
      </c>
      <c r="D103" s="3"/>
      <c r="E103" s="3">
        <f>等额本息!B107</f>
        <v>1543.9214410370491</v>
      </c>
      <c r="F103" s="3">
        <f t="shared" si="10"/>
        <v>130438.46486704117</v>
      </c>
      <c r="G103" s="10">
        <f t="shared" si="11"/>
        <v>77233.948926062774</v>
      </c>
      <c r="H103" s="10">
        <f>等额本金!E107</f>
        <v>52.232758620690127</v>
      </c>
      <c r="I103" s="10">
        <f>等额本息!E107</f>
        <v>59.956153513295952</v>
      </c>
      <c r="J103" s="3">
        <f t="shared" si="7"/>
        <v>77233.948926058249</v>
      </c>
      <c r="K103" s="24" t="s">
        <v>397</v>
      </c>
      <c r="L103" s="1" t="s">
        <v>112</v>
      </c>
      <c r="M103" s="3">
        <f>等额本金!C107</f>
        <v>1748.0842911877553</v>
      </c>
      <c r="N103" s="3">
        <f t="shared" si="12"/>
        <v>206980.17241379386</v>
      </c>
      <c r="P103" s="3">
        <f>等额本息!C107</f>
        <v>2003.6848552466554</v>
      </c>
      <c r="Q103" s="3">
        <f t="shared" si="13"/>
        <v>220774.5584650455</v>
      </c>
      <c r="R103" s="10">
        <f t="shared" si="8"/>
        <v>13794.38605125164</v>
      </c>
    </row>
    <row r="104" spans="1:18" x14ac:dyDescent="0.25">
      <c r="A104" s="1" t="s">
        <v>113</v>
      </c>
      <c r="B104" s="3">
        <f>等额本金!B108</f>
        <v>2097.7011494252874</v>
      </c>
      <c r="C104" s="3">
        <f t="shared" si="9"/>
        <v>209770.11494252924</v>
      </c>
      <c r="D104" s="3"/>
      <c r="E104" s="3">
        <f>等额本息!B108</f>
        <v>1549.0678458405062</v>
      </c>
      <c r="F104" s="3">
        <f t="shared" si="10"/>
        <v>131987.53271288169</v>
      </c>
      <c r="G104" s="10">
        <f t="shared" si="11"/>
        <v>77782.582229647553</v>
      </c>
      <c r="H104" s="10">
        <f>等额本金!E108</f>
        <v>52.022988505747598</v>
      </c>
      <c r="I104" s="10">
        <f>等额本息!E108</f>
        <v>59.801246728711902</v>
      </c>
      <c r="J104" s="3">
        <f t="shared" si="7"/>
        <v>77782.582229643042</v>
      </c>
      <c r="K104" s="24" t="s">
        <v>397</v>
      </c>
      <c r="L104" s="1" t="s">
        <v>113</v>
      </c>
      <c r="M104" s="3">
        <f>等额本金!C108</f>
        <v>1741.0919540230045</v>
      </c>
      <c r="N104" s="3">
        <f t="shared" si="12"/>
        <v>208721.26436781685</v>
      </c>
      <c r="P104" s="3">
        <f>等额本息!C108</f>
        <v>1998.5384504431984</v>
      </c>
      <c r="Q104" s="3">
        <f t="shared" si="13"/>
        <v>222773.09691548868</v>
      </c>
      <c r="R104" s="10">
        <f t="shared" si="8"/>
        <v>14051.832547671831</v>
      </c>
    </row>
    <row r="105" spans="1:18" x14ac:dyDescent="0.25">
      <c r="A105" s="1" t="s">
        <v>114</v>
      </c>
      <c r="B105" s="3">
        <f>等额本金!B109</f>
        <v>2097.7011494252874</v>
      </c>
      <c r="C105" s="3">
        <f t="shared" si="9"/>
        <v>211867.81609195453</v>
      </c>
      <c r="D105" s="3"/>
      <c r="E105" s="3">
        <f>等额本息!B109</f>
        <v>1554.2314053266409</v>
      </c>
      <c r="F105" s="3">
        <f t="shared" si="10"/>
        <v>133541.76411820832</v>
      </c>
      <c r="G105" s="10">
        <f t="shared" si="11"/>
        <v>78326.051973746216</v>
      </c>
      <c r="H105" s="10">
        <f>等额本金!E109</f>
        <v>51.813218390805069</v>
      </c>
      <c r="I105" s="10">
        <f>等额本息!E109</f>
        <v>59.64582358817924</v>
      </c>
      <c r="J105" s="3">
        <f t="shared" si="7"/>
        <v>78326.05197374172</v>
      </c>
      <c r="K105" s="24" t="s">
        <v>397</v>
      </c>
      <c r="L105" s="1" t="s">
        <v>114</v>
      </c>
      <c r="M105" s="3">
        <f>等额本金!C109</f>
        <v>1734.0996168582535</v>
      </c>
      <c r="N105" s="3">
        <f t="shared" si="12"/>
        <v>210455.36398467512</v>
      </c>
      <c r="P105" s="3">
        <f>等额本息!C109</f>
        <v>1993.3748909570636</v>
      </c>
      <c r="Q105" s="3">
        <f t="shared" si="13"/>
        <v>224766.47180644574</v>
      </c>
      <c r="R105" s="10">
        <f t="shared" si="8"/>
        <v>14311.107821770624</v>
      </c>
    </row>
    <row r="106" spans="1:18" x14ac:dyDescent="0.25">
      <c r="A106" s="1" t="s">
        <v>115</v>
      </c>
      <c r="B106" s="3">
        <f>等额本金!B110</f>
        <v>2097.7011494252874</v>
      </c>
      <c r="C106" s="3">
        <f t="shared" si="9"/>
        <v>213965.51724137983</v>
      </c>
      <c r="D106" s="3"/>
      <c r="E106" s="3">
        <f>等额本息!B110</f>
        <v>1559.4121766777298</v>
      </c>
      <c r="F106" s="3">
        <f t="shared" si="10"/>
        <v>135101.17629488604</v>
      </c>
      <c r="G106" s="10">
        <f t="shared" si="11"/>
        <v>78864.340946493787</v>
      </c>
      <c r="H106" s="10">
        <f>等额本金!E110</f>
        <v>51.60344827586254</v>
      </c>
      <c r="I106" s="10">
        <f>等额本息!E110</f>
        <v>59.489882370511467</v>
      </c>
      <c r="J106" s="3">
        <f t="shared" si="7"/>
        <v>78864.340946489261</v>
      </c>
      <c r="K106" s="24" t="s">
        <v>397</v>
      </c>
      <c r="L106" s="1" t="s">
        <v>115</v>
      </c>
      <c r="M106" s="3">
        <f>等额本金!C110</f>
        <v>1727.1072796935025</v>
      </c>
      <c r="N106" s="3">
        <f t="shared" si="12"/>
        <v>212182.47126436862</v>
      </c>
      <c r="P106" s="3">
        <f>等额本息!C110</f>
        <v>1988.1941196059747</v>
      </c>
      <c r="Q106" s="3">
        <f t="shared" si="13"/>
        <v>226754.6659260517</v>
      </c>
      <c r="R106" s="10">
        <f t="shared" si="8"/>
        <v>14572.194661683083</v>
      </c>
    </row>
    <row r="107" spans="1:18" x14ac:dyDescent="0.25">
      <c r="A107" s="1" t="s">
        <v>116</v>
      </c>
      <c r="B107" s="3">
        <f>等额本金!B111</f>
        <v>2097.7011494252874</v>
      </c>
      <c r="C107" s="3">
        <f t="shared" si="9"/>
        <v>216063.21839080512</v>
      </c>
      <c r="D107" s="3"/>
      <c r="E107" s="3">
        <f>等额本息!B111</f>
        <v>1564.6102172666556</v>
      </c>
      <c r="F107" s="3">
        <f t="shared" si="10"/>
        <v>136665.7865121527</v>
      </c>
      <c r="G107" s="10">
        <f t="shared" si="11"/>
        <v>79397.431878652424</v>
      </c>
      <c r="H107" s="10">
        <f>等额本金!E111</f>
        <v>51.393678160920011</v>
      </c>
      <c r="I107" s="10">
        <f>等额本息!E111</f>
        <v>59.333421348784803</v>
      </c>
      <c r="J107" s="3">
        <f t="shared" si="7"/>
        <v>79397.431878647927</v>
      </c>
      <c r="K107" s="24" t="s">
        <v>397</v>
      </c>
      <c r="L107" s="1" t="s">
        <v>116</v>
      </c>
      <c r="M107" s="3">
        <f>等额本金!C111</f>
        <v>1720.1149425287515</v>
      </c>
      <c r="N107" s="3">
        <f t="shared" si="12"/>
        <v>213902.58620689737</v>
      </c>
      <c r="P107" s="3">
        <f>等额本息!C111</f>
        <v>1982.9960790170489</v>
      </c>
      <c r="Q107" s="3">
        <f t="shared" si="13"/>
        <v>228737.66200506876</v>
      </c>
      <c r="R107" s="10">
        <f t="shared" si="8"/>
        <v>14835.075798171398</v>
      </c>
    </row>
    <row r="108" spans="1:18" x14ac:dyDescent="0.25">
      <c r="A108" s="1" t="s">
        <v>117</v>
      </c>
      <c r="B108" s="3">
        <f>等额本金!B112</f>
        <v>2097.7011494252874</v>
      </c>
      <c r="C108" s="3">
        <f t="shared" si="9"/>
        <v>218160.91954023042</v>
      </c>
      <c r="D108" s="3"/>
      <c r="E108" s="3">
        <f>等额本息!B112</f>
        <v>1569.8255846575441</v>
      </c>
      <c r="F108" s="3">
        <f t="shared" si="10"/>
        <v>138235.61209681025</v>
      </c>
      <c r="G108" s="10">
        <f t="shared" si="11"/>
        <v>79925.30744342017</v>
      </c>
      <c r="H108" s="10">
        <f>等额本金!E112</f>
        <v>51.183908045977482</v>
      </c>
      <c r="I108" s="10">
        <f>等额本息!E112</f>
        <v>59.176438790319054</v>
      </c>
      <c r="J108" s="3">
        <f t="shared" si="7"/>
        <v>79925.307443415717</v>
      </c>
      <c r="K108" s="24" t="s">
        <v>397</v>
      </c>
      <c r="L108" s="1" t="s">
        <v>117</v>
      </c>
      <c r="M108" s="3">
        <f>等额本金!C112</f>
        <v>1713.1226053640005</v>
      </c>
      <c r="N108" s="3">
        <f t="shared" si="12"/>
        <v>215615.70881226138</v>
      </c>
      <c r="P108" s="3">
        <f>等额本息!C112</f>
        <v>1977.7807116261604</v>
      </c>
      <c r="Q108" s="3">
        <f t="shared" si="13"/>
        <v>230715.44271669493</v>
      </c>
      <c r="R108" s="10">
        <f t="shared" si="8"/>
        <v>15099.733904433553</v>
      </c>
    </row>
    <row r="109" spans="1:18" x14ac:dyDescent="0.25">
      <c r="A109" s="1" t="s">
        <v>118</v>
      </c>
      <c r="B109" s="3">
        <f>等额本金!B113</f>
        <v>2097.7011494252874</v>
      </c>
      <c r="C109" s="3">
        <f t="shared" si="9"/>
        <v>220258.62068965571</v>
      </c>
      <c r="D109" s="3"/>
      <c r="E109" s="3">
        <f>等额本息!B113</f>
        <v>1575.0583366064025</v>
      </c>
      <c r="F109" s="3">
        <f t="shared" si="10"/>
        <v>139810.67043341664</v>
      </c>
      <c r="G109" s="10">
        <f t="shared" si="11"/>
        <v>80447.95025623907</v>
      </c>
      <c r="H109" s="10">
        <f>等额本金!E113</f>
        <v>50.974137931034953</v>
      </c>
      <c r="I109" s="10">
        <f>等额本息!E113</f>
        <v>59.018932956658418</v>
      </c>
      <c r="J109" s="3">
        <f t="shared" si="7"/>
        <v>80447.950256234646</v>
      </c>
      <c r="K109" s="24" t="s">
        <v>397</v>
      </c>
      <c r="L109" s="1" t="s">
        <v>118</v>
      </c>
      <c r="M109" s="3">
        <f>等额本金!C113</f>
        <v>1706.1302681992495</v>
      </c>
      <c r="N109" s="3">
        <f t="shared" si="12"/>
        <v>217321.83908046063</v>
      </c>
      <c r="P109" s="3">
        <f>等额本息!C113</f>
        <v>1972.5479596773021</v>
      </c>
      <c r="Q109" s="3">
        <f t="shared" si="13"/>
        <v>232687.99067637222</v>
      </c>
      <c r="R109" s="10">
        <f t="shared" si="8"/>
        <v>15366.151595911593</v>
      </c>
    </row>
    <row r="110" spans="1:18" x14ac:dyDescent="0.25">
      <c r="A110" s="1" t="s">
        <v>119</v>
      </c>
      <c r="B110" s="3">
        <f>等额本金!B114</f>
        <v>2097.7011494252874</v>
      </c>
      <c r="C110" s="3">
        <f t="shared" si="9"/>
        <v>222356.32183908101</v>
      </c>
      <c r="D110" s="3"/>
      <c r="E110" s="3">
        <f>等额本息!B114</f>
        <v>1580.3085310617571</v>
      </c>
      <c r="F110" s="3">
        <f t="shared" si="10"/>
        <v>141390.97896447839</v>
      </c>
      <c r="G110" s="10">
        <f t="shared" si="11"/>
        <v>80965.342874602618</v>
      </c>
      <c r="H110" s="10">
        <f>等额本金!E114</f>
        <v>50.764367816092424</v>
      </c>
      <c r="I110" s="10">
        <f>等额本息!E114</f>
        <v>58.860902103552249</v>
      </c>
      <c r="J110" s="3">
        <f t="shared" si="7"/>
        <v>80965.342874598253</v>
      </c>
      <c r="K110" s="24" t="s">
        <v>397</v>
      </c>
      <c r="L110" s="1" t="s">
        <v>119</v>
      </c>
      <c r="M110" s="3">
        <f>等额本金!C114</f>
        <v>1699.1379310344985</v>
      </c>
      <c r="N110" s="3">
        <f t="shared" si="12"/>
        <v>219020.97701149512</v>
      </c>
      <c r="P110" s="3">
        <f>等额本息!C114</f>
        <v>1967.2977652219474</v>
      </c>
      <c r="Q110" s="3">
        <f t="shared" si="13"/>
        <v>234655.28844159417</v>
      </c>
      <c r="R110" s="10">
        <f t="shared" si="8"/>
        <v>15634.311430099042</v>
      </c>
    </row>
    <row r="111" spans="1:18" x14ac:dyDescent="0.25">
      <c r="A111" s="1" t="s">
        <v>120</v>
      </c>
      <c r="B111" s="3">
        <f>等额本金!B115</f>
        <v>2097.7011494252874</v>
      </c>
      <c r="C111" s="3">
        <f t="shared" si="9"/>
        <v>224454.0229885063</v>
      </c>
      <c r="D111" s="3"/>
      <c r="E111" s="3">
        <f>等额本息!B115</f>
        <v>1585.5762261652962</v>
      </c>
      <c r="F111" s="3">
        <f t="shared" si="10"/>
        <v>142976.55519064367</v>
      </c>
      <c r="G111" s="10">
        <f t="shared" si="11"/>
        <v>81477.467797862628</v>
      </c>
      <c r="H111" s="10">
        <f>等额本金!E115</f>
        <v>50.554597701149895</v>
      </c>
      <c r="I111" s="10">
        <f>等额本息!E115</f>
        <v>58.702344480935714</v>
      </c>
      <c r="J111" s="3">
        <f t="shared" si="7"/>
        <v>81477.467797858189</v>
      </c>
      <c r="K111" s="24" t="s">
        <v>397</v>
      </c>
      <c r="L111" s="1" t="s">
        <v>120</v>
      </c>
      <c r="M111" s="3">
        <f>等额本金!C115</f>
        <v>1692.1455938697475</v>
      </c>
      <c r="N111" s="3">
        <f t="shared" si="12"/>
        <v>220713.12260536489</v>
      </c>
      <c r="P111" s="3">
        <f>等额本息!C115</f>
        <v>1962.0300701184083</v>
      </c>
      <c r="Q111" s="3">
        <f t="shared" si="13"/>
        <v>236617.31851171257</v>
      </c>
      <c r="R111" s="10">
        <f t="shared" si="8"/>
        <v>15904.195906347682</v>
      </c>
    </row>
    <row r="112" spans="1:18" x14ac:dyDescent="0.25">
      <c r="A112" s="1" t="s">
        <v>121</v>
      </c>
      <c r="B112" s="3">
        <f>等额本金!B116</f>
        <v>2097.7011494252874</v>
      </c>
      <c r="C112" s="3">
        <f t="shared" si="9"/>
        <v>226551.7241379316</v>
      </c>
      <c r="D112" s="3"/>
      <c r="E112" s="3">
        <f>等额本息!B116</f>
        <v>1590.8614802525137</v>
      </c>
      <c r="F112" s="3">
        <f t="shared" si="10"/>
        <v>144567.4166708962</v>
      </c>
      <c r="G112" s="10">
        <f t="shared" si="11"/>
        <v>81984.307467035396</v>
      </c>
      <c r="H112" s="10">
        <f>等额本金!E116</f>
        <v>50.344827586207366</v>
      </c>
      <c r="I112" s="10">
        <f>等额本息!E116</f>
        <v>58.543258332910469</v>
      </c>
      <c r="J112" s="3">
        <f t="shared" si="7"/>
        <v>81984.307467031031</v>
      </c>
      <c r="K112" s="24" t="s">
        <v>397</v>
      </c>
      <c r="L112" s="1" t="s">
        <v>121</v>
      </c>
      <c r="M112" s="3">
        <f>等额本金!C116</f>
        <v>1685.1532567049965</v>
      </c>
      <c r="N112" s="3">
        <f t="shared" si="12"/>
        <v>222398.27586206989</v>
      </c>
      <c r="P112" s="3">
        <f>等额本息!C116</f>
        <v>1956.7448160311908</v>
      </c>
      <c r="Q112" s="3">
        <f t="shared" si="13"/>
        <v>238574.06332774376</v>
      </c>
      <c r="R112" s="10">
        <f t="shared" si="8"/>
        <v>16175.787465673871</v>
      </c>
    </row>
    <row r="113" spans="1:18" x14ac:dyDescent="0.25">
      <c r="A113" s="1" t="s">
        <v>122</v>
      </c>
      <c r="B113" s="3">
        <f>等额本金!B117</f>
        <v>2097.7011494252874</v>
      </c>
      <c r="C113" s="3">
        <f t="shared" si="9"/>
        <v>228649.42528735689</v>
      </c>
      <c r="D113" s="3"/>
      <c r="E113" s="3">
        <f>等额本息!B117</f>
        <v>1596.1643518533554</v>
      </c>
      <c r="F113" s="3">
        <f t="shared" si="10"/>
        <v>146163.58102274957</v>
      </c>
      <c r="G113" s="10">
        <f t="shared" si="11"/>
        <v>82485.844264607324</v>
      </c>
      <c r="H113" s="10">
        <f>等额本金!E117</f>
        <v>50.135057471264837</v>
      </c>
      <c r="I113" s="10">
        <f>等额本息!E117</f>
        <v>58.383641897725141</v>
      </c>
      <c r="J113" s="3">
        <f t="shared" si="7"/>
        <v>82485.844264603045</v>
      </c>
      <c r="K113" s="24" t="s">
        <v>397</v>
      </c>
      <c r="L113" s="1" t="s">
        <v>122</v>
      </c>
      <c r="M113" s="3">
        <f>等额本金!C117</f>
        <v>1678.1609195402457</v>
      </c>
      <c r="N113" s="3">
        <f t="shared" si="12"/>
        <v>224076.43678161013</v>
      </c>
      <c r="P113" s="3">
        <f>等额本息!C117</f>
        <v>1951.4419444303492</v>
      </c>
      <c r="Q113" s="3">
        <f t="shared" si="13"/>
        <v>240525.50527217411</v>
      </c>
      <c r="R113" s="10">
        <f t="shared" si="8"/>
        <v>16449.068490563979</v>
      </c>
    </row>
    <row r="114" spans="1:18" x14ac:dyDescent="0.25">
      <c r="A114" s="1" t="s">
        <v>123</v>
      </c>
      <c r="B114" s="3">
        <f>等额本金!B118</f>
        <v>2097.7011494252874</v>
      </c>
      <c r="C114" s="3">
        <f t="shared" si="9"/>
        <v>230747.12643678219</v>
      </c>
      <c r="D114" s="3"/>
      <c r="E114" s="3">
        <f>等额本息!B118</f>
        <v>1601.4848996928665</v>
      </c>
      <c r="F114" s="3">
        <f t="shared" si="10"/>
        <v>147765.06592244245</v>
      </c>
      <c r="G114" s="10">
        <f t="shared" si="11"/>
        <v>82982.060514339741</v>
      </c>
      <c r="H114" s="10">
        <f>等额本金!E118</f>
        <v>49.925287356322308</v>
      </c>
      <c r="I114" s="10">
        <f>等额本息!E118</f>
        <v>58.223493407755861</v>
      </c>
      <c r="J114" s="3">
        <f t="shared" si="7"/>
        <v>82982.060514335535</v>
      </c>
      <c r="K114" s="24" t="s">
        <v>397</v>
      </c>
      <c r="L114" s="1" t="s">
        <v>123</v>
      </c>
      <c r="M114" s="3">
        <f>等额本金!C118</f>
        <v>1671.1685823754947</v>
      </c>
      <c r="N114" s="3">
        <f t="shared" si="12"/>
        <v>225747.60536398561</v>
      </c>
      <c r="P114" s="3">
        <f>等额本息!C118</f>
        <v>1946.121396590838</v>
      </c>
      <c r="Q114" s="3">
        <f t="shared" si="13"/>
        <v>242471.62666876495</v>
      </c>
      <c r="R114" s="10">
        <f t="shared" si="8"/>
        <v>16724.021304779337</v>
      </c>
    </row>
    <row r="115" spans="1:18" x14ac:dyDescent="0.25">
      <c r="A115" s="1" t="s">
        <v>124</v>
      </c>
      <c r="B115" s="3">
        <f>等额本金!B119</f>
        <v>2097.7011494252874</v>
      </c>
      <c r="C115" s="3">
        <f t="shared" si="9"/>
        <v>232844.82758620748</v>
      </c>
      <c r="D115" s="3"/>
      <c r="E115" s="3">
        <f>等额本息!B119</f>
        <v>1606.8231826918425</v>
      </c>
      <c r="F115" s="3">
        <f t="shared" si="10"/>
        <v>149371.88910513429</v>
      </c>
      <c r="G115" s="10">
        <f t="shared" si="11"/>
        <v>83472.938481073186</v>
      </c>
      <c r="H115" s="10">
        <f>等额本金!E119</f>
        <v>49.715517241379779</v>
      </c>
      <c r="I115" s="10">
        <f>等额本息!E119</f>
        <v>58.062811089486672</v>
      </c>
      <c r="J115" s="3">
        <f t="shared" si="7"/>
        <v>83472.938481068937</v>
      </c>
      <c r="K115" s="24" t="s">
        <v>397</v>
      </c>
      <c r="L115" s="1" t="s">
        <v>124</v>
      </c>
      <c r="M115" s="3">
        <f>等额本金!C119</f>
        <v>1664.1762452107437</v>
      </c>
      <c r="N115" s="3">
        <f t="shared" si="12"/>
        <v>227411.78160919636</v>
      </c>
      <c r="P115" s="3">
        <f>等额本息!C119</f>
        <v>1940.783113591862</v>
      </c>
      <c r="Q115" s="3">
        <f t="shared" si="13"/>
        <v>244412.40978235682</v>
      </c>
      <c r="R115" s="10">
        <f t="shared" si="8"/>
        <v>17000.628173160454</v>
      </c>
    </row>
    <row r="116" spans="1:18" x14ac:dyDescent="0.25">
      <c r="A116" s="1" t="s">
        <v>125</v>
      </c>
      <c r="B116" s="3">
        <f>等额本金!B120</f>
        <v>2097.7011494252874</v>
      </c>
      <c r="C116" s="3">
        <f t="shared" si="9"/>
        <v>234942.52873563278</v>
      </c>
      <c r="D116" s="3"/>
      <c r="E116" s="3">
        <f>等额本息!B120</f>
        <v>1612.1792599674818</v>
      </c>
      <c r="F116" s="3">
        <f t="shared" si="10"/>
        <v>150984.06836510179</v>
      </c>
      <c r="G116" s="10">
        <f t="shared" si="11"/>
        <v>83958.460370530986</v>
      </c>
      <c r="H116" s="10">
        <f>等额本金!E120</f>
        <v>49.50574712643725</v>
      </c>
      <c r="I116" s="10">
        <f>等额本息!E120</f>
        <v>57.90159316348992</v>
      </c>
      <c r="J116" s="3">
        <f t="shared" si="7"/>
        <v>83958.460370526707</v>
      </c>
      <c r="K116" s="24" t="s">
        <v>397</v>
      </c>
      <c r="L116" s="1" t="s">
        <v>125</v>
      </c>
      <c r="M116" s="3">
        <f>等额本金!C120</f>
        <v>1657.1839080459927</v>
      </c>
      <c r="N116" s="3">
        <f t="shared" si="12"/>
        <v>229068.96551724235</v>
      </c>
      <c r="P116" s="3">
        <f>等额本息!C120</f>
        <v>1935.4270363162227</v>
      </c>
      <c r="Q116" s="3">
        <f t="shared" si="13"/>
        <v>246347.83681867304</v>
      </c>
      <c r="R116" s="10">
        <f t="shared" si="8"/>
        <v>17278.871301430685</v>
      </c>
    </row>
    <row r="117" spans="1:18" x14ac:dyDescent="0.25">
      <c r="A117" s="1" t="s">
        <v>126</v>
      </c>
      <c r="B117" s="3">
        <f>等额本金!B121</f>
        <v>2097.7011494252874</v>
      </c>
      <c r="C117" s="3">
        <f t="shared" si="9"/>
        <v>237040.22988505807</v>
      </c>
      <c r="D117" s="3"/>
      <c r="E117" s="3">
        <f>等额本息!B121</f>
        <v>1617.5531908340404</v>
      </c>
      <c r="F117" s="3">
        <f t="shared" si="10"/>
        <v>152601.62155593582</v>
      </c>
      <c r="G117" s="10">
        <f t="shared" si="11"/>
        <v>84438.608329122246</v>
      </c>
      <c r="H117" s="10">
        <f>等额本金!E121</f>
        <v>49.29597701149472</v>
      </c>
      <c r="I117" s="10">
        <f>等额本息!E121</f>
        <v>57.739837844406523</v>
      </c>
      <c r="J117" s="3">
        <f t="shared" si="7"/>
        <v>84438.608329118026</v>
      </c>
      <c r="K117" s="24" t="s">
        <v>397</v>
      </c>
      <c r="L117" s="1" t="s">
        <v>126</v>
      </c>
      <c r="M117" s="3">
        <f>等额本金!C121</f>
        <v>1650.1915708812419</v>
      </c>
      <c r="N117" s="3">
        <f t="shared" si="12"/>
        <v>230719.15708812358</v>
      </c>
      <c r="P117" s="3">
        <f>等额本息!C121</f>
        <v>1930.0531054496641</v>
      </c>
      <c r="Q117" s="3">
        <f t="shared" si="13"/>
        <v>248277.88992412269</v>
      </c>
      <c r="R117" s="10">
        <f t="shared" si="8"/>
        <v>17558.732835999108</v>
      </c>
    </row>
    <row r="118" spans="1:18" x14ac:dyDescent="0.25">
      <c r="A118" s="1" t="s">
        <v>127</v>
      </c>
      <c r="B118" s="3">
        <f>等额本金!B122</f>
        <v>2097.7011494252874</v>
      </c>
      <c r="C118" s="3">
        <f t="shared" si="9"/>
        <v>239137.93103448336</v>
      </c>
      <c r="D118" s="3"/>
      <c r="E118" s="3">
        <f>等额本息!B122</f>
        <v>1622.945034803487</v>
      </c>
      <c r="F118" s="3">
        <f t="shared" si="10"/>
        <v>154224.5665907393</v>
      </c>
      <c r="G118" s="10">
        <f t="shared" si="11"/>
        <v>84913.364443744067</v>
      </c>
      <c r="H118" s="10">
        <f>等额本金!E122</f>
        <v>49.086206896552191</v>
      </c>
      <c r="I118" s="10">
        <f>等额本息!E122</f>
        <v>57.577543340926177</v>
      </c>
      <c r="J118" s="3">
        <f t="shared" si="7"/>
        <v>84913.364443739847</v>
      </c>
      <c r="K118" s="24" t="s">
        <v>397</v>
      </c>
      <c r="L118" s="1" t="s">
        <v>127</v>
      </c>
      <c r="M118" s="3">
        <f>等额本金!C122</f>
        <v>1643.1992337164909</v>
      </c>
      <c r="N118" s="3">
        <f t="shared" si="12"/>
        <v>232362.35632184008</v>
      </c>
      <c r="P118" s="3">
        <f>等额本息!C122</f>
        <v>1924.6612614802175</v>
      </c>
      <c r="Q118" s="3">
        <f t="shared" si="13"/>
        <v>250202.5511856029</v>
      </c>
      <c r="R118" s="10">
        <f t="shared" si="8"/>
        <v>17840.194863762823</v>
      </c>
    </row>
    <row r="119" spans="1:18" x14ac:dyDescent="0.25">
      <c r="A119" s="1" t="s">
        <v>128</v>
      </c>
      <c r="B119" s="3">
        <f>等额本金!B123</f>
        <v>2097.7011494252874</v>
      </c>
      <c r="C119" s="3">
        <f t="shared" si="9"/>
        <v>241235.63218390866</v>
      </c>
      <c r="D119" s="3"/>
      <c r="E119" s="3">
        <f>等额本息!B123</f>
        <v>1628.3548515861653</v>
      </c>
      <c r="F119" s="3">
        <f t="shared" si="10"/>
        <v>155852.92144232546</v>
      </c>
      <c r="G119" s="10">
        <f t="shared" si="11"/>
        <v>85382.7107415832</v>
      </c>
      <c r="H119" s="10">
        <f>等额本金!E123</f>
        <v>48.876436781609662</v>
      </c>
      <c r="I119" s="10">
        <f>等额本息!E123</f>
        <v>57.41470785576756</v>
      </c>
      <c r="J119" s="3">
        <f t="shared" si="7"/>
        <v>85382.71074157898</v>
      </c>
      <c r="K119" s="24" t="s">
        <v>397</v>
      </c>
      <c r="L119" s="1" t="s">
        <v>128</v>
      </c>
      <c r="M119" s="3">
        <f>等额本金!C123</f>
        <v>1636.2068965517399</v>
      </c>
      <c r="N119" s="3">
        <f t="shared" si="12"/>
        <v>233998.56321839182</v>
      </c>
      <c r="P119" s="3">
        <f>等额本息!C123</f>
        <v>1919.2514446975392</v>
      </c>
      <c r="Q119" s="3">
        <f t="shared" si="13"/>
        <v>252121.80263030043</v>
      </c>
      <c r="R119" s="10">
        <f t="shared" si="8"/>
        <v>18123.239411908609</v>
      </c>
    </row>
    <row r="120" spans="1:18" x14ac:dyDescent="0.25">
      <c r="A120" s="1" t="s">
        <v>129</v>
      </c>
      <c r="B120" s="3">
        <f>等额本金!B124</f>
        <v>2097.7011494252874</v>
      </c>
      <c r="C120" s="3">
        <f t="shared" si="9"/>
        <v>243333.33333333395</v>
      </c>
      <c r="D120" s="3"/>
      <c r="E120" s="3">
        <f>等额本息!B124</f>
        <v>1633.7827010914525</v>
      </c>
      <c r="F120" s="3">
        <f t="shared" si="10"/>
        <v>157486.70414341692</v>
      </c>
      <c r="G120" s="10">
        <f t="shared" si="11"/>
        <v>85846.629189917032</v>
      </c>
      <c r="H120" s="10">
        <f>等额本金!E124</f>
        <v>48.666666666667133</v>
      </c>
      <c r="I120" s="10">
        <f>等额本息!E124</f>
        <v>57.251329585658411</v>
      </c>
      <c r="J120" s="3">
        <f t="shared" si="7"/>
        <v>85846.629189912768</v>
      </c>
      <c r="K120" s="24" t="s">
        <v>397</v>
      </c>
      <c r="L120" s="1" t="s">
        <v>129</v>
      </c>
      <c r="M120" s="3">
        <f>等额本金!C124</f>
        <v>1629.2145593869889</v>
      </c>
      <c r="N120" s="3">
        <f t="shared" si="12"/>
        <v>235627.7777777788</v>
      </c>
      <c r="P120" s="3">
        <f>等额本息!C124</f>
        <v>1913.823595192252</v>
      </c>
      <c r="Q120" s="3">
        <f t="shared" si="13"/>
        <v>254035.62622549268</v>
      </c>
      <c r="R120" s="10">
        <f t="shared" si="8"/>
        <v>18407.848447713885</v>
      </c>
    </row>
    <row r="121" spans="1:18" x14ac:dyDescent="0.25">
      <c r="A121" s="1" t="s">
        <v>130</v>
      </c>
      <c r="B121" s="3">
        <f>等额本金!B125</f>
        <v>2097.7011494252874</v>
      </c>
      <c r="C121" s="3">
        <f t="shared" si="9"/>
        <v>245431.03448275925</v>
      </c>
      <c r="D121" s="3"/>
      <c r="E121" s="3">
        <f>等额本息!B125</f>
        <v>1639.228643428424</v>
      </c>
      <c r="F121" s="3">
        <f t="shared" si="10"/>
        <v>159125.93278684534</v>
      </c>
      <c r="G121" s="10">
        <f t="shared" si="11"/>
        <v>86305.101695913909</v>
      </c>
      <c r="H121" s="10">
        <f>等额本金!E125</f>
        <v>48.456896551724604</v>
      </c>
      <c r="I121" s="10">
        <f>等额本息!E125</f>
        <v>57.087406721315567</v>
      </c>
      <c r="J121" s="3">
        <f t="shared" si="7"/>
        <v>86305.101695909631</v>
      </c>
      <c r="K121" s="24" t="s">
        <v>397</v>
      </c>
      <c r="L121" s="1" t="s">
        <v>130</v>
      </c>
      <c r="M121" s="3">
        <f>等额本金!C125</f>
        <v>1622.2222222222379</v>
      </c>
      <c r="N121" s="3">
        <f t="shared" si="12"/>
        <v>237250.00000000105</v>
      </c>
      <c r="P121" s="3">
        <f>等额本息!C125</f>
        <v>1908.3776528552805</v>
      </c>
      <c r="Q121" s="3">
        <f t="shared" si="13"/>
        <v>255944.00387834795</v>
      </c>
      <c r="R121" s="10">
        <f t="shared" si="8"/>
        <v>18694.003878346906</v>
      </c>
    </row>
    <row r="122" spans="1:18" x14ac:dyDescent="0.25">
      <c r="A122" s="1" t="s">
        <v>131</v>
      </c>
      <c r="B122" s="3">
        <f>等额本金!B126</f>
        <v>2097.7011494252874</v>
      </c>
      <c r="C122" s="3">
        <f t="shared" si="9"/>
        <v>247528.73563218454</v>
      </c>
      <c r="D122" s="3"/>
      <c r="E122" s="3">
        <f>等额本息!B126</f>
        <v>1644.6927389065188</v>
      </c>
      <c r="F122" s="3">
        <f t="shared" si="10"/>
        <v>160770.62552575185</v>
      </c>
      <c r="G122" s="10">
        <f t="shared" si="11"/>
        <v>86758.110106432694</v>
      </c>
      <c r="H122" s="10">
        <f>等额本金!E126</f>
        <v>48.247126436782075</v>
      </c>
      <c r="I122" s="10">
        <f>等额本息!E126</f>
        <v>56.922937447424921</v>
      </c>
      <c r="J122" s="3">
        <f t="shared" si="7"/>
        <v>86758.110106428459</v>
      </c>
      <c r="K122" s="24" t="s">
        <v>397</v>
      </c>
      <c r="L122" s="1" t="s">
        <v>131</v>
      </c>
      <c r="M122" s="3">
        <f>等额本金!C126</f>
        <v>1615.2298850574869</v>
      </c>
      <c r="N122" s="3">
        <f t="shared" si="12"/>
        <v>238865.22988505854</v>
      </c>
      <c r="P122" s="3">
        <f>等额本息!C126</f>
        <v>1902.9135573771857</v>
      </c>
      <c r="Q122" s="3">
        <f t="shared" si="13"/>
        <v>257846.91743572513</v>
      </c>
      <c r="R122" s="10">
        <f t="shared" si="8"/>
        <v>18981.687550666597</v>
      </c>
    </row>
    <row r="123" spans="1:18" x14ac:dyDescent="0.25">
      <c r="A123" s="1" t="s">
        <v>132</v>
      </c>
      <c r="B123" s="3">
        <f>等额本金!B127</f>
        <v>2097.7011494252874</v>
      </c>
      <c r="C123" s="3">
        <f t="shared" si="9"/>
        <v>249626.43678160984</v>
      </c>
      <c r="D123" s="3"/>
      <c r="E123" s="3">
        <f>等额本息!B127</f>
        <v>1650.175048036207</v>
      </c>
      <c r="F123" s="3">
        <f t="shared" si="10"/>
        <v>162420.80057378806</v>
      </c>
      <c r="G123" s="10">
        <f t="shared" si="11"/>
        <v>87205.636207821779</v>
      </c>
      <c r="H123" s="10">
        <f>等额本金!E127</f>
        <v>48.037356321839546</v>
      </c>
      <c r="I123" s="10">
        <f>等额本息!E127</f>
        <v>56.757919942621307</v>
      </c>
      <c r="J123" s="3">
        <f t="shared" si="7"/>
        <v>87205.636207817603</v>
      </c>
      <c r="K123" s="24" t="s">
        <v>397</v>
      </c>
      <c r="L123" s="1" t="s">
        <v>132</v>
      </c>
      <c r="M123" s="3">
        <f>等额本金!C127</f>
        <v>1608.2375478927358</v>
      </c>
      <c r="N123" s="3">
        <f t="shared" si="12"/>
        <v>240473.46743295126</v>
      </c>
      <c r="P123" s="3">
        <f>等额本息!C127</f>
        <v>1897.4312482474975</v>
      </c>
      <c r="Q123" s="3">
        <f t="shared" si="13"/>
        <v>259744.34868397264</v>
      </c>
      <c r="R123" s="10">
        <f t="shared" si="8"/>
        <v>19270.881251021376</v>
      </c>
    </row>
    <row r="124" spans="1:18" x14ac:dyDescent="0.25">
      <c r="A124" s="1" t="s">
        <v>133</v>
      </c>
      <c r="B124" s="3">
        <f>等额本金!B128</f>
        <v>2097.7011494252874</v>
      </c>
      <c r="C124" s="3">
        <f t="shared" si="9"/>
        <v>251724.13793103513</v>
      </c>
      <c r="D124" s="3"/>
      <c r="E124" s="3">
        <f>等额本息!B128</f>
        <v>1655.6756315296609</v>
      </c>
      <c r="F124" s="3">
        <f t="shared" si="10"/>
        <v>164076.47620531771</v>
      </c>
      <c r="G124" s="10">
        <f t="shared" si="11"/>
        <v>87647.661725717422</v>
      </c>
      <c r="H124" s="10">
        <f>等额本金!E128</f>
        <v>47.827586206897017</v>
      </c>
      <c r="I124" s="10">
        <f>等额本息!E128</f>
        <v>56.592352379468338</v>
      </c>
      <c r="J124" s="3">
        <f t="shared" si="7"/>
        <v>87647.661725713202</v>
      </c>
      <c r="K124" s="24" t="s">
        <v>397</v>
      </c>
      <c r="L124" s="1" t="s">
        <v>133</v>
      </c>
      <c r="M124" s="3">
        <f>等额本金!C128</f>
        <v>1601.2452107279851</v>
      </c>
      <c r="N124" s="3">
        <f t="shared" si="12"/>
        <v>242074.71264367926</v>
      </c>
      <c r="P124" s="3">
        <f>等额本息!C128</f>
        <v>1891.9306647540436</v>
      </c>
      <c r="Q124" s="3">
        <f t="shared" si="13"/>
        <v>261636.27934872668</v>
      </c>
      <c r="R124" s="10">
        <f t="shared" si="8"/>
        <v>19561.566705047415</v>
      </c>
    </row>
    <row r="125" spans="1:18" x14ac:dyDescent="0.25">
      <c r="A125" s="1" t="s">
        <v>134</v>
      </c>
      <c r="B125" s="3">
        <f>等额本金!B129</f>
        <v>2097.7011494252874</v>
      </c>
      <c r="C125" s="3">
        <f t="shared" si="9"/>
        <v>253821.83908046043</v>
      </c>
      <c r="D125" s="3"/>
      <c r="E125" s="3">
        <f>等额本息!B129</f>
        <v>1661.1945503014265</v>
      </c>
      <c r="F125" s="3">
        <f t="shared" si="10"/>
        <v>165737.67075561912</v>
      </c>
      <c r="G125" s="10">
        <f t="shared" si="11"/>
        <v>88084.168324841303</v>
      </c>
      <c r="H125" s="10">
        <f>等额本金!E129</f>
        <v>47.617816091954488</v>
      </c>
      <c r="I125" s="10">
        <f>等额本息!E129</f>
        <v>56.426232924438196</v>
      </c>
      <c r="J125" s="3">
        <f t="shared" si="7"/>
        <v>88084.168324837083</v>
      </c>
      <c r="K125" s="24" t="s">
        <v>397</v>
      </c>
      <c r="L125" s="1" t="s">
        <v>134</v>
      </c>
      <c r="M125" s="3">
        <f>等额本金!C129</f>
        <v>1594.2528735632341</v>
      </c>
      <c r="N125" s="3">
        <f t="shared" si="12"/>
        <v>243668.9655172425</v>
      </c>
      <c r="P125" s="3">
        <f>等额本息!C129</f>
        <v>1886.411745982278</v>
      </c>
      <c r="Q125" s="3">
        <f t="shared" si="13"/>
        <v>263522.69109470898</v>
      </c>
      <c r="R125" s="10">
        <f t="shared" si="8"/>
        <v>19853.725577466481</v>
      </c>
    </row>
    <row r="126" spans="1:18" x14ac:dyDescent="0.25">
      <c r="A126" s="1" t="s">
        <v>135</v>
      </c>
      <c r="B126" s="3">
        <f>等额本金!B130</f>
        <v>2097.7011494252874</v>
      </c>
      <c r="C126" s="3">
        <f t="shared" si="9"/>
        <v>255919.54022988572</v>
      </c>
      <c r="D126" s="3"/>
      <c r="E126" s="3">
        <f>等额本息!B130</f>
        <v>1666.7318654690978</v>
      </c>
      <c r="F126" s="3">
        <f t="shared" si="10"/>
        <v>167404.40262108823</v>
      </c>
      <c r="G126" s="10">
        <f t="shared" si="11"/>
        <v>88515.137608797493</v>
      </c>
      <c r="H126" s="10">
        <f>等额本金!E130</f>
        <v>47.408045977011959</v>
      </c>
      <c r="I126" s="10">
        <f>等额本息!E130</f>
        <v>56.259559737891287</v>
      </c>
      <c r="J126" s="3">
        <f t="shared" si="7"/>
        <v>88515.137608793288</v>
      </c>
      <c r="K126" s="24" t="s">
        <v>397</v>
      </c>
      <c r="L126" s="1" t="s">
        <v>135</v>
      </c>
      <c r="M126" s="3">
        <f>等额本金!C130</f>
        <v>1587.2605363984831</v>
      </c>
      <c r="N126" s="3">
        <f t="shared" si="12"/>
        <v>245256.22605364097</v>
      </c>
      <c r="P126" s="3">
        <f>等额本息!C130</f>
        <v>1880.8744308146067</v>
      </c>
      <c r="Q126" s="3">
        <f t="shared" si="13"/>
        <v>265403.56552552356</v>
      </c>
      <c r="R126" s="10">
        <f t="shared" si="8"/>
        <v>20147.339471882588</v>
      </c>
    </row>
    <row r="127" spans="1:18" x14ac:dyDescent="0.25">
      <c r="A127" s="1" t="s">
        <v>136</v>
      </c>
      <c r="B127" s="3">
        <f>等额本金!B131</f>
        <v>2097.7011494252874</v>
      </c>
      <c r="C127" s="3">
        <f t="shared" si="9"/>
        <v>258017.24137931102</v>
      </c>
      <c r="D127" s="3"/>
      <c r="E127" s="3">
        <f>等额本息!B131</f>
        <v>1672.2876383539949</v>
      </c>
      <c r="F127" s="3">
        <f t="shared" si="10"/>
        <v>169076.69025944223</v>
      </c>
      <c r="G127" s="10">
        <f t="shared" si="11"/>
        <v>88940.551119868789</v>
      </c>
      <c r="H127" s="10">
        <f>等额本金!E131</f>
        <v>47.19827586206943</v>
      </c>
      <c r="I127" s="10">
        <f>等额本息!E131</f>
        <v>56.092330974055884</v>
      </c>
      <c r="J127" s="3">
        <f t="shared" si="7"/>
        <v>88940.55111986454</v>
      </c>
      <c r="K127" s="24" t="s">
        <v>397</v>
      </c>
      <c r="L127" s="1" t="s">
        <v>136</v>
      </c>
      <c r="M127" s="3">
        <f>等额本金!C131</f>
        <v>1580.268199233732</v>
      </c>
      <c r="N127" s="3">
        <f t="shared" si="12"/>
        <v>246836.49425287472</v>
      </c>
      <c r="P127" s="3">
        <f>等额本息!C131</f>
        <v>1875.3186579297096</v>
      </c>
      <c r="Q127" s="3">
        <f t="shared" si="13"/>
        <v>267278.88418345328</v>
      </c>
      <c r="R127" s="10">
        <f t="shared" si="8"/>
        <v>20442.38993057856</v>
      </c>
    </row>
    <row r="128" spans="1:18" x14ac:dyDescent="0.25">
      <c r="A128" s="1" t="s">
        <v>137</v>
      </c>
      <c r="B128" s="3">
        <f>等额本金!B132</f>
        <v>2097.7011494252874</v>
      </c>
      <c r="C128" s="3">
        <f t="shared" si="9"/>
        <v>260114.94252873631</v>
      </c>
      <c r="D128" s="3"/>
      <c r="E128" s="3">
        <f>等额本息!B132</f>
        <v>1677.8619304818417</v>
      </c>
      <c r="F128" s="3">
        <f t="shared" si="10"/>
        <v>170754.55218992406</v>
      </c>
      <c r="G128" s="10">
        <f t="shared" si="11"/>
        <v>89360.390338812256</v>
      </c>
      <c r="H128" s="10">
        <f>等额本金!E132</f>
        <v>46.988505747126901</v>
      </c>
      <c r="I128" s="10">
        <f>等额本息!E132</f>
        <v>55.924544781007697</v>
      </c>
      <c r="J128" s="3">
        <f t="shared" si="7"/>
        <v>89360.390338807963</v>
      </c>
      <c r="K128" s="24" t="s">
        <v>397</v>
      </c>
      <c r="L128" s="1" t="s">
        <v>137</v>
      </c>
      <c r="M128" s="3">
        <f>等额本金!C132</f>
        <v>1573.275862068981</v>
      </c>
      <c r="N128" s="3">
        <f t="shared" si="12"/>
        <v>248409.77011494371</v>
      </c>
      <c r="P128" s="3">
        <f>等额本息!C132</f>
        <v>1869.7443658018628</v>
      </c>
      <c r="Q128" s="3">
        <f t="shared" si="13"/>
        <v>269148.62854925514</v>
      </c>
      <c r="R128" s="10">
        <f t="shared" si="8"/>
        <v>20738.858434311434</v>
      </c>
    </row>
    <row r="129" spans="1:18" x14ac:dyDescent="0.25">
      <c r="A129" s="1" t="s">
        <v>138</v>
      </c>
      <c r="B129" s="3">
        <f>等额本金!B133</f>
        <v>2097.7011494252874</v>
      </c>
      <c r="C129" s="3">
        <f t="shared" si="9"/>
        <v>262212.64367816161</v>
      </c>
      <c r="D129" s="3"/>
      <c r="E129" s="3">
        <f>等额本息!B133</f>
        <v>1683.4548035834478</v>
      </c>
      <c r="F129" s="3">
        <f t="shared" si="10"/>
        <v>172438.0069935075</v>
      </c>
      <c r="G129" s="10">
        <f t="shared" si="11"/>
        <v>89774.636684654106</v>
      </c>
      <c r="H129" s="10">
        <f>等额本金!E133</f>
        <v>46.778735632184372</v>
      </c>
      <c r="I129" s="10">
        <f>等额本息!E133</f>
        <v>55.756199300649357</v>
      </c>
      <c r="J129" s="3">
        <f t="shared" si="7"/>
        <v>89774.636684649842</v>
      </c>
      <c r="K129" s="24" t="s">
        <v>397</v>
      </c>
      <c r="L129" s="1" t="s">
        <v>138</v>
      </c>
      <c r="M129" s="3">
        <f>等额本金!C133</f>
        <v>1566.28352490423</v>
      </c>
      <c r="N129" s="3">
        <f t="shared" si="12"/>
        <v>249976.05363984793</v>
      </c>
      <c r="P129" s="3">
        <f>等额本息!C133</f>
        <v>1864.1514927002568</v>
      </c>
      <c r="Q129" s="3">
        <f t="shared" si="13"/>
        <v>271012.78004195541</v>
      </c>
      <c r="R129" s="10">
        <f t="shared" si="8"/>
        <v>21036.726402107481</v>
      </c>
    </row>
    <row r="130" spans="1:18" x14ac:dyDescent="0.25">
      <c r="A130" s="1" t="s">
        <v>139</v>
      </c>
      <c r="B130" s="3">
        <f>等额本金!B134</f>
        <v>2097.7011494252874</v>
      </c>
      <c r="C130" s="3">
        <f t="shared" si="9"/>
        <v>264310.3448275869</v>
      </c>
      <c r="D130" s="3"/>
      <c r="E130" s="3">
        <f>等额本息!B134</f>
        <v>1689.0663195953925</v>
      </c>
      <c r="F130" s="3">
        <f t="shared" si="10"/>
        <v>174127.07331310288</v>
      </c>
      <c r="G130" s="10">
        <f t="shared" si="11"/>
        <v>90183.271514484019</v>
      </c>
      <c r="H130" s="10">
        <f>等额本金!E134</f>
        <v>46.568965517241843</v>
      </c>
      <c r="I130" s="10">
        <f>等额本息!E134</f>
        <v>55.587292668689813</v>
      </c>
      <c r="J130" s="3">
        <f t="shared" si="7"/>
        <v>90183.271514479697</v>
      </c>
      <c r="K130" s="24" t="s">
        <v>397</v>
      </c>
      <c r="L130" s="1" t="s">
        <v>139</v>
      </c>
      <c r="M130" s="3">
        <f>等额本金!C134</f>
        <v>1559.291187739479</v>
      </c>
      <c r="N130" s="3">
        <f t="shared" si="12"/>
        <v>251535.3448275874</v>
      </c>
      <c r="P130" s="3">
        <f>等额本息!C134</f>
        <v>1858.539976688312</v>
      </c>
      <c r="Q130" s="3">
        <f t="shared" si="13"/>
        <v>272871.32001864375</v>
      </c>
      <c r="R130" s="10">
        <f t="shared" si="8"/>
        <v>21335.97519105635</v>
      </c>
    </row>
    <row r="131" spans="1:18" x14ac:dyDescent="0.25">
      <c r="A131" s="1" t="s">
        <v>140</v>
      </c>
      <c r="B131" s="3">
        <f>等额本金!B135</f>
        <v>2097.7011494252874</v>
      </c>
      <c r="C131" s="3">
        <f t="shared" si="9"/>
        <v>266408.0459770122</v>
      </c>
      <c r="D131" s="3"/>
      <c r="E131" s="3">
        <f>等额本息!B135</f>
        <v>1694.6965406607108</v>
      </c>
      <c r="F131" s="3">
        <f t="shared" si="10"/>
        <v>175821.7698537636</v>
      </c>
      <c r="G131" s="10">
        <f t="shared" si="11"/>
        <v>90586.276123248594</v>
      </c>
      <c r="H131" s="10">
        <f>等额本金!E135</f>
        <v>46.359195402299314</v>
      </c>
      <c r="I131" s="10">
        <f>等额本息!E135</f>
        <v>55.417823014623742</v>
      </c>
      <c r="J131" s="3">
        <f t="shared" si="7"/>
        <v>90586.276123244286</v>
      </c>
      <c r="K131" s="24" t="s">
        <v>397</v>
      </c>
      <c r="L131" s="1" t="s">
        <v>140</v>
      </c>
      <c r="M131" s="3">
        <f>等额本金!C135</f>
        <v>1552.2988505747282</v>
      </c>
      <c r="N131" s="3">
        <f t="shared" si="12"/>
        <v>253087.64367816213</v>
      </c>
      <c r="P131" s="3">
        <f>等额本息!C135</f>
        <v>1852.9097556229938</v>
      </c>
      <c r="Q131" s="3">
        <f t="shared" si="13"/>
        <v>274724.22977426671</v>
      </c>
      <c r="R131" s="10">
        <f t="shared" si="8"/>
        <v>21636.586096104584</v>
      </c>
    </row>
    <row r="132" spans="1:18" x14ac:dyDescent="0.25">
      <c r="A132" s="1" t="s">
        <v>141</v>
      </c>
      <c r="B132" s="3">
        <f>等额本金!B136</f>
        <v>2097.7011494252874</v>
      </c>
      <c r="C132" s="3">
        <f t="shared" si="9"/>
        <v>268505.74712643749</v>
      </c>
      <c r="D132" s="3"/>
      <c r="E132" s="3">
        <f>等额本息!B136</f>
        <v>1700.3455291295797</v>
      </c>
      <c r="F132" s="3">
        <f t="shared" si="10"/>
        <v>177522.11538289319</v>
      </c>
      <c r="G132" s="10">
        <f t="shared" si="11"/>
        <v>90983.631743544305</v>
      </c>
      <c r="H132" s="10">
        <f>等额本金!E136</f>
        <v>46.149425287356785</v>
      </c>
      <c r="I132" s="10">
        <f>等额本息!E136</f>
        <v>55.247788461710783</v>
      </c>
      <c r="J132" s="3">
        <f t="shared" si="7"/>
        <v>90983.631743539983</v>
      </c>
      <c r="K132" s="24" t="s">
        <v>397</v>
      </c>
      <c r="L132" s="1" t="s">
        <v>141</v>
      </c>
      <c r="M132" s="3">
        <f>等额本金!C136</f>
        <v>1545.3065134099772</v>
      </c>
      <c r="N132" s="3">
        <f t="shared" si="12"/>
        <v>254632.9501915721</v>
      </c>
      <c r="P132" s="3">
        <f>等额本息!C136</f>
        <v>1847.2607671541248</v>
      </c>
      <c r="Q132" s="3">
        <f t="shared" si="13"/>
        <v>276571.49054142082</v>
      </c>
      <c r="R132" s="10">
        <f t="shared" si="8"/>
        <v>21938.540349848714</v>
      </c>
    </row>
    <row r="133" spans="1:18" x14ac:dyDescent="0.25">
      <c r="A133" s="1" t="s">
        <v>142</v>
      </c>
      <c r="B133" s="3">
        <f>等额本金!B137</f>
        <v>2097.7011494252874</v>
      </c>
      <c r="C133" s="3">
        <f t="shared" si="9"/>
        <v>270603.44827586279</v>
      </c>
      <c r="D133" s="3"/>
      <c r="E133" s="3">
        <f>等额本息!B137</f>
        <v>1706.0133475600117</v>
      </c>
      <c r="F133" s="3">
        <f t="shared" si="10"/>
        <v>179228.1287304532</v>
      </c>
      <c r="G133" s="10">
        <f t="shared" si="11"/>
        <v>91375.319545409584</v>
      </c>
      <c r="H133" s="10">
        <f>等额本金!E137</f>
        <v>45.939655172414255</v>
      </c>
      <c r="I133" s="10">
        <f>等额本息!E137</f>
        <v>55.077187126954783</v>
      </c>
      <c r="J133" s="3">
        <f t="shared" si="7"/>
        <v>91375.319545405277</v>
      </c>
      <c r="K133" s="24" t="s">
        <v>397</v>
      </c>
      <c r="L133" s="1" t="s">
        <v>142</v>
      </c>
      <c r="M133" s="3">
        <f>等额本金!C137</f>
        <v>1538.3141762452262</v>
      </c>
      <c r="N133" s="3">
        <f t="shared" si="12"/>
        <v>256171.26436781732</v>
      </c>
      <c r="P133" s="3">
        <f>等额本息!C137</f>
        <v>1841.5929487236929</v>
      </c>
      <c r="Q133" s="3">
        <f t="shared" si="13"/>
        <v>278413.08349014452</v>
      </c>
      <c r="R133" s="10">
        <f t="shared" si="8"/>
        <v>22241.819122327201</v>
      </c>
    </row>
    <row r="134" spans="1:18" x14ac:dyDescent="0.25">
      <c r="A134" s="1" t="s">
        <v>143</v>
      </c>
      <c r="B134" s="3">
        <f>等额本金!B138</f>
        <v>2097.7011494252874</v>
      </c>
      <c r="C134" s="3">
        <f t="shared" si="9"/>
        <v>272701.14942528808</v>
      </c>
      <c r="D134" s="3"/>
      <c r="E134" s="3">
        <f>等额本息!B138</f>
        <v>1711.7000587185448</v>
      </c>
      <c r="F134" s="3">
        <f t="shared" si="10"/>
        <v>180939.82878917173</v>
      </c>
      <c r="G134" s="10">
        <f t="shared" si="11"/>
        <v>91761.320636116347</v>
      </c>
      <c r="H134" s="10">
        <f>等额本金!E138</f>
        <v>45.729885057471726</v>
      </c>
      <c r="I134" s="10">
        <f>等额本息!E138</f>
        <v>54.906017121082925</v>
      </c>
      <c r="J134" s="3">
        <f t="shared" ref="J134:J197" si="14">(I134-H134)*10000</f>
        <v>91761.320636111996</v>
      </c>
      <c r="K134" s="24" t="s">
        <v>397</v>
      </c>
      <c r="L134" s="1" t="s">
        <v>143</v>
      </c>
      <c r="M134" s="3">
        <f>等额本金!C138</f>
        <v>1531.3218390804752</v>
      </c>
      <c r="N134" s="3">
        <f t="shared" si="12"/>
        <v>257702.5862068978</v>
      </c>
      <c r="P134" s="3">
        <f>等额本息!C138</f>
        <v>1835.9062375651597</v>
      </c>
      <c r="Q134" s="3">
        <f t="shared" si="13"/>
        <v>280248.98972770968</v>
      </c>
      <c r="R134" s="10">
        <f t="shared" ref="R134:R197" si="15">Q134-N134</f>
        <v>22546.403520811873</v>
      </c>
    </row>
    <row r="135" spans="1:18" x14ac:dyDescent="0.25">
      <c r="A135" s="1" t="s">
        <v>144</v>
      </c>
      <c r="B135" s="3">
        <f>等额本金!B139</f>
        <v>2097.7011494252874</v>
      </c>
      <c r="C135" s="3">
        <f t="shared" ref="C135:C198" si="16">IF(B135=0,0,C134+B135)</f>
        <v>274798.85057471337</v>
      </c>
      <c r="D135" s="3"/>
      <c r="E135" s="3">
        <f>等额本息!B139</f>
        <v>1717.40572558094</v>
      </c>
      <c r="F135" s="3">
        <f t="shared" ref="F135:F198" si="17">IF(B135=0,0,F134+E135)</f>
        <v>182657.23451475266</v>
      </c>
      <c r="G135" s="10">
        <f t="shared" ref="G135:G198" si="18">C135-F135</f>
        <v>92141.61605996071</v>
      </c>
      <c r="H135" s="10">
        <f>等额本金!E139</f>
        <v>45.520114942529197</v>
      </c>
      <c r="I135" s="10">
        <f>等额本息!E139</f>
        <v>54.734276548524832</v>
      </c>
      <c r="J135" s="3">
        <f t="shared" si="14"/>
        <v>92141.616059956345</v>
      </c>
      <c r="K135" s="24" t="s">
        <v>397</v>
      </c>
      <c r="L135" s="1" t="s">
        <v>144</v>
      </c>
      <c r="M135" s="3">
        <f>等额本金!C139</f>
        <v>1524.3295019157244</v>
      </c>
      <c r="N135" s="3">
        <f t="shared" ref="N135:N198" si="19">IF(M135&lt;0.0001,0,N134+M135)</f>
        <v>259226.91570881353</v>
      </c>
      <c r="P135" s="3">
        <f>等额本息!C139</f>
        <v>1830.2005707027645</v>
      </c>
      <c r="Q135" s="3">
        <f t="shared" ref="Q135:Q198" si="20">IF(M135&lt;0.0001,0,Q134+P135)</f>
        <v>282079.19029841246</v>
      </c>
      <c r="R135" s="10">
        <f t="shared" si="15"/>
        <v>22852.274589598936</v>
      </c>
    </row>
    <row r="136" spans="1:18" x14ac:dyDescent="0.25">
      <c r="A136" s="1" t="s">
        <v>145</v>
      </c>
      <c r="B136" s="3">
        <f>等额本金!B140</f>
        <v>2097.7011494252874</v>
      </c>
      <c r="C136" s="3">
        <f t="shared" si="16"/>
        <v>276896.55172413867</v>
      </c>
      <c r="D136" s="3"/>
      <c r="E136" s="3">
        <f>等额本息!B140</f>
        <v>1723.1304113328767</v>
      </c>
      <c r="F136" s="3">
        <f t="shared" si="17"/>
        <v>184380.36492608555</v>
      </c>
      <c r="G136" s="10">
        <f t="shared" si="18"/>
        <v>92516.186798053124</v>
      </c>
      <c r="H136" s="10">
        <f>等额本金!E140</f>
        <v>45.310344827586668</v>
      </c>
      <c r="I136" s="10">
        <f>等额本息!E140</f>
        <v>54.561963507391546</v>
      </c>
      <c r="J136" s="3">
        <f t="shared" si="14"/>
        <v>92516.186798048773</v>
      </c>
      <c r="K136" s="24" t="s">
        <v>397</v>
      </c>
      <c r="L136" s="1" t="s">
        <v>145</v>
      </c>
      <c r="M136" s="3">
        <f>等额本金!C140</f>
        <v>1517.3371647509734</v>
      </c>
      <c r="N136" s="3">
        <f t="shared" si="19"/>
        <v>260744.25287356449</v>
      </c>
      <c r="P136" s="3">
        <f>等额本息!C140</f>
        <v>1824.4758849508278</v>
      </c>
      <c r="Q136" s="3">
        <f t="shared" si="20"/>
        <v>283903.6661833633</v>
      </c>
      <c r="R136" s="10">
        <f t="shared" si="15"/>
        <v>23159.413309798809</v>
      </c>
    </row>
    <row r="137" spans="1:18" x14ac:dyDescent="0.25">
      <c r="A137" s="1" t="s">
        <v>146</v>
      </c>
      <c r="B137" s="3">
        <f>等额本金!B141</f>
        <v>2097.7011494252874</v>
      </c>
      <c r="C137" s="3">
        <f t="shared" si="16"/>
        <v>278994.25287356396</v>
      </c>
      <c r="D137" s="3"/>
      <c r="E137" s="3">
        <f>等额本息!B141</f>
        <v>1728.8741793706529</v>
      </c>
      <c r="F137" s="3">
        <f t="shared" si="17"/>
        <v>186109.23910545619</v>
      </c>
      <c r="G137" s="10">
        <f t="shared" si="18"/>
        <v>92885.013768107776</v>
      </c>
      <c r="H137" s="10">
        <f>等额本金!E141</f>
        <v>45.100574712644139</v>
      </c>
      <c r="I137" s="10">
        <f>等额本息!E141</f>
        <v>54.389076089454477</v>
      </c>
      <c r="J137" s="3">
        <f t="shared" si="14"/>
        <v>92885.013768103381</v>
      </c>
      <c r="K137" s="24" t="s">
        <v>397</v>
      </c>
      <c r="L137" s="1" t="s">
        <v>146</v>
      </c>
      <c r="M137" s="3">
        <f>等额本金!C141</f>
        <v>1510.3448275862224</v>
      </c>
      <c r="N137" s="3">
        <f t="shared" si="19"/>
        <v>262254.59770115069</v>
      </c>
      <c r="P137" s="3">
        <f>等额本息!C141</f>
        <v>1818.7321169130516</v>
      </c>
      <c r="Q137" s="3">
        <f t="shared" si="20"/>
        <v>285722.39830027637</v>
      </c>
      <c r="R137" s="10">
        <f t="shared" si="15"/>
        <v>23467.80059912568</v>
      </c>
    </row>
    <row r="138" spans="1:18" x14ac:dyDescent="0.25">
      <c r="A138" s="1" t="s">
        <v>147</v>
      </c>
      <c r="B138" s="3">
        <f>等额本金!B142</f>
        <v>2097.7011494252874</v>
      </c>
      <c r="C138" s="3">
        <f t="shared" si="16"/>
        <v>281091.95402298926</v>
      </c>
      <c r="D138" s="3"/>
      <c r="E138" s="3">
        <f>等额本息!B142</f>
        <v>1734.6370933018884</v>
      </c>
      <c r="F138" s="3">
        <f t="shared" si="17"/>
        <v>187843.87619875808</v>
      </c>
      <c r="G138" s="10">
        <f t="shared" si="18"/>
        <v>93248.077824231179</v>
      </c>
      <c r="H138" s="10">
        <f>等额本金!E142</f>
        <v>44.89080459770161</v>
      </c>
      <c r="I138" s="10">
        <f>等额本息!E142</f>
        <v>54.215612380124291</v>
      </c>
      <c r="J138" s="3">
        <f t="shared" si="14"/>
        <v>93248.077824226813</v>
      </c>
      <c r="K138" s="24" t="s">
        <v>397</v>
      </c>
      <c r="L138" s="1" t="s">
        <v>147</v>
      </c>
      <c r="M138" s="3">
        <f>等额本金!C142</f>
        <v>1503.3524904214714</v>
      </c>
      <c r="N138" s="3">
        <f t="shared" si="19"/>
        <v>263757.95019157213</v>
      </c>
      <c r="P138" s="3">
        <f>等额本息!C142</f>
        <v>1812.9692029818161</v>
      </c>
      <c r="Q138" s="3">
        <f t="shared" si="20"/>
        <v>287535.36750325817</v>
      </c>
      <c r="R138" s="10">
        <f t="shared" si="15"/>
        <v>23777.417311686033</v>
      </c>
    </row>
    <row r="139" spans="1:18" x14ac:dyDescent="0.25">
      <c r="A139" s="1" t="s">
        <v>148</v>
      </c>
      <c r="B139" s="3">
        <f>等额本金!B143</f>
        <v>2097.7011494252874</v>
      </c>
      <c r="C139" s="3">
        <f t="shared" si="16"/>
        <v>283189.65517241455</v>
      </c>
      <c r="D139" s="3"/>
      <c r="E139" s="3">
        <f>等额本息!B143</f>
        <v>1740.4192169462281</v>
      </c>
      <c r="F139" s="3">
        <f t="shared" si="17"/>
        <v>189584.29541570431</v>
      </c>
      <c r="G139" s="10">
        <f t="shared" si="18"/>
        <v>93605.359756710241</v>
      </c>
      <c r="H139" s="10">
        <f>等额本金!E143</f>
        <v>44.681034482759081</v>
      </c>
      <c r="I139" s="10">
        <f>等额本息!E143</f>
        <v>54.041570458429668</v>
      </c>
      <c r="J139" s="3">
        <f t="shared" si="14"/>
        <v>93605.35975670586</v>
      </c>
      <c r="K139" s="24" t="s">
        <v>397</v>
      </c>
      <c r="L139" s="1" t="s">
        <v>148</v>
      </c>
      <c r="M139" s="3">
        <f>等额本金!C143</f>
        <v>1496.3601532567204</v>
      </c>
      <c r="N139" s="3">
        <f t="shared" si="19"/>
        <v>265254.31034482887</v>
      </c>
      <c r="P139" s="3">
        <f>等额本息!C143</f>
        <v>1807.1870793374765</v>
      </c>
      <c r="Q139" s="3">
        <f t="shared" si="20"/>
        <v>289342.55458259565</v>
      </c>
      <c r="R139" s="10">
        <f t="shared" si="15"/>
        <v>24088.244237766776</v>
      </c>
    </row>
    <row r="140" spans="1:18" x14ac:dyDescent="0.25">
      <c r="A140" s="1" t="s">
        <v>149</v>
      </c>
      <c r="B140" s="3">
        <f>等额本金!B144</f>
        <v>2097.7011494252874</v>
      </c>
      <c r="C140" s="3">
        <f t="shared" si="16"/>
        <v>285287.35632183985</v>
      </c>
      <c r="D140" s="3"/>
      <c r="E140" s="3">
        <f>等额本息!B144</f>
        <v>1746.2206143360488</v>
      </c>
      <c r="F140" s="3">
        <f t="shared" si="17"/>
        <v>191330.51603004037</v>
      </c>
      <c r="G140" s="10">
        <f t="shared" si="18"/>
        <v>93956.840291799483</v>
      </c>
      <c r="H140" s="10">
        <f>等额本金!E144</f>
        <v>44.471264367816552</v>
      </c>
      <c r="I140" s="10">
        <f>等额本息!E144</f>
        <v>53.866948396996058</v>
      </c>
      <c r="J140" s="3">
        <f t="shared" si="14"/>
        <v>93956.840291795059</v>
      </c>
      <c r="K140" s="24" t="s">
        <v>397</v>
      </c>
      <c r="L140" s="1" t="s">
        <v>149</v>
      </c>
      <c r="M140" s="3">
        <f>等额本金!C144</f>
        <v>1489.3678160919694</v>
      </c>
      <c r="N140" s="3">
        <f t="shared" si="19"/>
        <v>266743.67816092086</v>
      </c>
      <c r="P140" s="3">
        <f>等额本息!C144</f>
        <v>1801.3856819476557</v>
      </c>
      <c r="Q140" s="3">
        <f t="shared" si="20"/>
        <v>291143.94026454329</v>
      </c>
      <c r="R140" s="10">
        <f t="shared" si="15"/>
        <v>24400.26210362243</v>
      </c>
    </row>
    <row r="141" spans="1:18" x14ac:dyDescent="0.25">
      <c r="A141" s="1" t="s">
        <v>150</v>
      </c>
      <c r="B141" s="3">
        <f>等额本金!B145</f>
        <v>2097.7011494252874</v>
      </c>
      <c r="C141" s="3">
        <f t="shared" si="16"/>
        <v>287385.05747126514</v>
      </c>
      <c r="D141" s="3"/>
      <c r="E141" s="3">
        <f>等额本息!B145</f>
        <v>1752.0413497171692</v>
      </c>
      <c r="F141" s="3">
        <f t="shared" si="17"/>
        <v>193082.55737975755</v>
      </c>
      <c r="G141" s="10">
        <f t="shared" si="18"/>
        <v>94302.500091507594</v>
      </c>
      <c r="H141" s="10">
        <f>等额本金!E145</f>
        <v>44.261494252874023</v>
      </c>
      <c r="I141" s="10">
        <f>等额本息!E145</f>
        <v>53.691744262024343</v>
      </c>
      <c r="J141" s="3">
        <f t="shared" si="14"/>
        <v>94302.5000915032</v>
      </c>
      <c r="K141" s="24" t="s">
        <v>397</v>
      </c>
      <c r="L141" s="1" t="s">
        <v>150</v>
      </c>
      <c r="M141" s="3">
        <f>等额本金!C145</f>
        <v>1482.3754789272184</v>
      </c>
      <c r="N141" s="3">
        <f t="shared" si="19"/>
        <v>268226.05363984808</v>
      </c>
      <c r="P141" s="3">
        <f>等额本息!C145</f>
        <v>1795.5649465665354</v>
      </c>
      <c r="Q141" s="3">
        <f t="shared" si="20"/>
        <v>292939.50521110982</v>
      </c>
      <c r="R141" s="10">
        <f t="shared" si="15"/>
        <v>24713.451571261743</v>
      </c>
    </row>
    <row r="142" spans="1:18" x14ac:dyDescent="0.25">
      <c r="A142" s="1" t="s">
        <v>151</v>
      </c>
      <c r="B142" s="3">
        <f>等额本金!B146</f>
        <v>2097.7011494252874</v>
      </c>
      <c r="C142" s="3">
        <f t="shared" si="16"/>
        <v>289482.75862069044</v>
      </c>
      <c r="D142" s="3"/>
      <c r="E142" s="3">
        <f>等额本息!B146</f>
        <v>1757.8814875495598</v>
      </c>
      <c r="F142" s="3">
        <f t="shared" si="17"/>
        <v>194840.43886730712</v>
      </c>
      <c r="G142" s="10">
        <f t="shared" si="18"/>
        <v>94642.319753383315</v>
      </c>
      <c r="H142" s="10">
        <f>等额本金!E146</f>
        <v>44.051724137931494</v>
      </c>
      <c r="I142" s="10">
        <f>等额本息!E146</f>
        <v>53.51595611326939</v>
      </c>
      <c r="J142" s="3">
        <f t="shared" si="14"/>
        <v>94642.31975337895</v>
      </c>
      <c r="K142" s="24" t="s">
        <v>397</v>
      </c>
      <c r="L142" s="1" t="s">
        <v>151</v>
      </c>
      <c r="M142" s="3">
        <f>等额本金!C146</f>
        <v>1475.3831417624674</v>
      </c>
      <c r="N142" s="3">
        <f t="shared" si="19"/>
        <v>269701.43678161054</v>
      </c>
      <c r="P142" s="3">
        <f>等额本息!C146</f>
        <v>1789.7248087341447</v>
      </c>
      <c r="Q142" s="3">
        <f t="shared" si="20"/>
        <v>294729.23001984396</v>
      </c>
      <c r="R142" s="10">
        <f t="shared" si="15"/>
        <v>25027.793238233426</v>
      </c>
    </row>
    <row r="143" spans="1:18" x14ac:dyDescent="0.25">
      <c r="A143" s="1" t="s">
        <v>152</v>
      </c>
      <c r="B143" s="3">
        <f>等额本金!B147</f>
        <v>2097.7011494252874</v>
      </c>
      <c r="C143" s="3">
        <f t="shared" si="16"/>
        <v>291580.45977011573</v>
      </c>
      <c r="D143" s="3"/>
      <c r="E143" s="3">
        <f>等额本息!B147</f>
        <v>1763.741092508058</v>
      </c>
      <c r="F143" s="3">
        <f t="shared" si="17"/>
        <v>196604.17995981517</v>
      </c>
      <c r="G143" s="10">
        <f t="shared" si="18"/>
        <v>94976.279810300563</v>
      </c>
      <c r="H143" s="10">
        <f>等额本金!E147</f>
        <v>43.841954022988965</v>
      </c>
      <c r="I143" s="10">
        <f>等额本息!E147</f>
        <v>53.339582004018581</v>
      </c>
      <c r="J143" s="3">
        <f t="shared" si="14"/>
        <v>94976.279810296168</v>
      </c>
      <c r="K143" s="24" t="s">
        <v>397</v>
      </c>
      <c r="L143" s="1" t="s">
        <v>152</v>
      </c>
      <c r="M143" s="3">
        <f>等额本金!C147</f>
        <v>1468.3908045977164</v>
      </c>
      <c r="N143" s="3">
        <f t="shared" si="19"/>
        <v>271169.82758620824</v>
      </c>
      <c r="P143" s="3">
        <f>等额本息!C147</f>
        <v>1783.8652037756465</v>
      </c>
      <c r="Q143" s="3">
        <f t="shared" si="20"/>
        <v>296513.0952236196</v>
      </c>
      <c r="R143" s="10">
        <f t="shared" si="15"/>
        <v>25343.267637411365</v>
      </c>
    </row>
    <row r="144" spans="1:18" x14ac:dyDescent="0.25">
      <c r="A144" s="1" t="s">
        <v>153</v>
      </c>
      <c r="B144" s="3">
        <f>等额本金!B148</f>
        <v>2097.7011494252874</v>
      </c>
      <c r="C144" s="3">
        <f t="shared" si="16"/>
        <v>293678.16091954103</v>
      </c>
      <c r="D144" s="3"/>
      <c r="E144" s="3">
        <f>等额本息!B148</f>
        <v>1769.620229483085</v>
      </c>
      <c r="F144" s="3">
        <f t="shared" si="17"/>
        <v>198373.80018929826</v>
      </c>
      <c r="G144" s="10">
        <f t="shared" si="18"/>
        <v>95304.36073024277</v>
      </c>
      <c r="H144" s="10">
        <f>等额本金!E148</f>
        <v>43.632183908046436</v>
      </c>
      <c r="I144" s="10">
        <f>等额本息!E148</f>
        <v>53.162619981070272</v>
      </c>
      <c r="J144" s="3">
        <f t="shared" si="14"/>
        <v>95304.360730238361</v>
      </c>
      <c r="K144" s="24" t="s">
        <v>397</v>
      </c>
      <c r="L144" s="1" t="s">
        <v>153</v>
      </c>
      <c r="M144" s="3">
        <f>等额本金!C148</f>
        <v>1461.3984674329654</v>
      </c>
      <c r="N144" s="3">
        <f t="shared" si="19"/>
        <v>272631.22605364118</v>
      </c>
      <c r="P144" s="3">
        <f>等额本息!C148</f>
        <v>1777.9860668006195</v>
      </c>
      <c r="Q144" s="3">
        <f t="shared" si="20"/>
        <v>298291.0812904202</v>
      </c>
      <c r="R144" s="10">
        <f t="shared" si="15"/>
        <v>25659.855236779025</v>
      </c>
    </row>
    <row r="145" spans="1:18" x14ac:dyDescent="0.25">
      <c r="A145" s="1" t="s">
        <v>154</v>
      </c>
      <c r="B145" s="3">
        <f>等额本金!B149</f>
        <v>2097.7011494252874</v>
      </c>
      <c r="C145" s="3">
        <f t="shared" si="16"/>
        <v>295775.86206896632</v>
      </c>
      <c r="D145" s="3"/>
      <c r="E145" s="3">
        <f>等额本息!B149</f>
        <v>1775.518963581362</v>
      </c>
      <c r="F145" s="3">
        <f t="shared" si="17"/>
        <v>200149.31915287962</v>
      </c>
      <c r="G145" s="10">
        <f t="shared" si="18"/>
        <v>95626.542916086706</v>
      </c>
      <c r="H145" s="10">
        <f>等额本金!E149</f>
        <v>43.422413793103907</v>
      </c>
      <c r="I145" s="10">
        <f>等额本息!E149</f>
        <v>52.985068084712125</v>
      </c>
      <c r="J145" s="3">
        <f t="shared" si="14"/>
        <v>95626.54291608218</v>
      </c>
      <c r="K145" s="24" t="s">
        <v>397</v>
      </c>
      <c r="L145" s="1" t="s">
        <v>154</v>
      </c>
      <c r="M145" s="3">
        <f>等额本金!C149</f>
        <v>1454.4061302682146</v>
      </c>
      <c r="N145" s="3">
        <f t="shared" si="19"/>
        <v>274085.63218390942</v>
      </c>
      <c r="P145" s="3">
        <f>等额本息!C149</f>
        <v>1772.0873327023426</v>
      </c>
      <c r="Q145" s="3">
        <f t="shared" si="20"/>
        <v>300063.16862312256</v>
      </c>
      <c r="R145" s="10">
        <f t="shared" si="15"/>
        <v>25977.536439213145</v>
      </c>
    </row>
    <row r="146" spans="1:18" x14ac:dyDescent="0.25">
      <c r="A146" s="1" t="s">
        <v>155</v>
      </c>
      <c r="B146" s="3">
        <f>等额本金!B150</f>
        <v>2097.7011494252874</v>
      </c>
      <c r="C146" s="3">
        <f t="shared" si="16"/>
        <v>297873.56321839162</v>
      </c>
      <c r="D146" s="3"/>
      <c r="E146" s="3">
        <f>等额本息!B150</f>
        <v>1781.4373601266334</v>
      </c>
      <c r="F146" s="3">
        <f t="shared" si="17"/>
        <v>201930.75651300626</v>
      </c>
      <c r="G146" s="10">
        <f t="shared" si="18"/>
        <v>95942.806705385359</v>
      </c>
      <c r="H146" s="10">
        <f>等额本金!E150</f>
        <v>43.212643678161378</v>
      </c>
      <c r="I146" s="10">
        <f>等额本息!E150</f>
        <v>52.806924348699468</v>
      </c>
      <c r="J146" s="3">
        <f t="shared" si="14"/>
        <v>95942.806705380906</v>
      </c>
      <c r="K146" s="24" t="s">
        <v>397</v>
      </c>
      <c r="L146" s="1" t="s">
        <v>155</v>
      </c>
      <c r="M146" s="3">
        <f>等额本金!C150</f>
        <v>1447.4137931034638</v>
      </c>
      <c r="N146" s="3">
        <f t="shared" si="19"/>
        <v>275533.04597701289</v>
      </c>
      <c r="P146" s="3">
        <f>等额本息!C150</f>
        <v>1766.1689361570711</v>
      </c>
      <c r="Q146" s="3">
        <f t="shared" si="20"/>
        <v>301829.33755927964</v>
      </c>
      <c r="R146" s="10">
        <f t="shared" si="15"/>
        <v>26296.291582266742</v>
      </c>
    </row>
    <row r="147" spans="1:18" x14ac:dyDescent="0.25">
      <c r="A147" s="1" t="s">
        <v>156</v>
      </c>
      <c r="B147" s="3">
        <f>等额本金!B151</f>
        <v>2097.7011494252874</v>
      </c>
      <c r="C147" s="3">
        <f t="shared" si="16"/>
        <v>299971.26436781691</v>
      </c>
      <c r="D147" s="3"/>
      <c r="E147" s="3">
        <f>等额本息!B151</f>
        <v>1787.375484660389</v>
      </c>
      <c r="F147" s="3">
        <f t="shared" si="17"/>
        <v>203718.13199766664</v>
      </c>
      <c r="G147" s="10">
        <f t="shared" si="18"/>
        <v>96253.13237015027</v>
      </c>
      <c r="H147" s="10">
        <f>等额本金!E151</f>
        <v>43.002873563218849</v>
      </c>
      <c r="I147" s="10">
        <f>等额本息!E151</f>
        <v>52.628186800233429</v>
      </c>
      <c r="J147" s="3">
        <f t="shared" si="14"/>
        <v>96253.132370145802</v>
      </c>
      <c r="K147" s="24" t="s">
        <v>397</v>
      </c>
      <c r="L147" s="1" t="s">
        <v>156</v>
      </c>
      <c r="M147" s="3">
        <f>等额本金!C151</f>
        <v>1440.4214559387128</v>
      </c>
      <c r="N147" s="3">
        <f t="shared" si="19"/>
        <v>276973.46743295161</v>
      </c>
      <c r="P147" s="3">
        <f>等额本息!C151</f>
        <v>1760.2308116233155</v>
      </c>
      <c r="Q147" s="3">
        <f t="shared" si="20"/>
        <v>303589.56837090297</v>
      </c>
      <c r="R147" s="10">
        <f t="shared" si="15"/>
        <v>26616.100937951356</v>
      </c>
    </row>
    <row r="148" spans="1:18" x14ac:dyDescent="0.25">
      <c r="A148" s="1" t="s">
        <v>157</v>
      </c>
      <c r="B148" s="3">
        <f>等额本金!B152</f>
        <v>2097.7011494252874</v>
      </c>
      <c r="C148" s="3">
        <f t="shared" si="16"/>
        <v>302068.96551724221</v>
      </c>
      <c r="D148" s="3"/>
      <c r="E148" s="3">
        <f>等额本息!B152</f>
        <v>1793.3334029425903</v>
      </c>
      <c r="F148" s="3">
        <f t="shared" si="17"/>
        <v>205511.46540060925</v>
      </c>
      <c r="G148" s="10">
        <f t="shared" si="18"/>
        <v>96557.50011663296</v>
      </c>
      <c r="H148" s="10">
        <f>等额本金!E152</f>
        <v>42.79310344827632</v>
      </c>
      <c r="I148" s="10">
        <f>等额本息!E152</f>
        <v>52.448853459939166</v>
      </c>
      <c r="J148" s="3">
        <f t="shared" si="14"/>
        <v>96557.500116628464</v>
      </c>
      <c r="K148" s="24" t="s">
        <v>397</v>
      </c>
      <c r="L148" s="1" t="s">
        <v>157</v>
      </c>
      <c r="M148" s="3">
        <f>等额本金!C152</f>
        <v>1433.4291187739618</v>
      </c>
      <c r="N148" s="3">
        <f t="shared" si="19"/>
        <v>278406.89655172557</v>
      </c>
      <c r="P148" s="3">
        <f>等额本息!C152</f>
        <v>1754.2728933411142</v>
      </c>
      <c r="Q148" s="3">
        <f t="shared" si="20"/>
        <v>305343.84126424411</v>
      </c>
      <c r="R148" s="10">
        <f t="shared" si="15"/>
        <v>26936.94471251854</v>
      </c>
    </row>
    <row r="149" spans="1:18" x14ac:dyDescent="0.25">
      <c r="A149" s="1" t="s">
        <v>158</v>
      </c>
      <c r="B149" s="3">
        <f>等额本金!B153</f>
        <v>2097.7011494252874</v>
      </c>
      <c r="C149" s="3">
        <f t="shared" si="16"/>
        <v>304166.6666666675</v>
      </c>
      <c r="D149" s="3"/>
      <c r="E149" s="3">
        <f>等额本息!B153</f>
        <v>1799.3111809523989</v>
      </c>
      <c r="F149" s="3">
        <f t="shared" si="17"/>
        <v>207310.77658156166</v>
      </c>
      <c r="G149" s="10">
        <f t="shared" si="18"/>
        <v>96855.890085105842</v>
      </c>
      <c r="H149" s="10">
        <f>等额本金!E153</f>
        <v>42.58333333333379</v>
      </c>
      <c r="I149" s="10">
        <f>等额本息!E153</f>
        <v>52.268922341843918</v>
      </c>
      <c r="J149" s="3">
        <f t="shared" si="14"/>
        <v>96855.890085101273</v>
      </c>
      <c r="K149" s="24" t="s">
        <v>397</v>
      </c>
      <c r="L149" s="1" t="s">
        <v>158</v>
      </c>
      <c r="M149" s="3">
        <f>等额本金!C153</f>
        <v>1426.4367816092108</v>
      </c>
      <c r="N149" s="3">
        <f t="shared" si="19"/>
        <v>279833.33333333477</v>
      </c>
      <c r="P149" s="3">
        <f>等额本息!C153</f>
        <v>1748.2951153313056</v>
      </c>
      <c r="Q149" s="3">
        <f t="shared" si="20"/>
        <v>307092.13637957542</v>
      </c>
      <c r="R149" s="10">
        <f t="shared" si="15"/>
        <v>27258.803046240646</v>
      </c>
    </row>
    <row r="150" spans="1:18" x14ac:dyDescent="0.25">
      <c r="A150" s="1" t="s">
        <v>159</v>
      </c>
      <c r="B150" s="3">
        <f>等额本金!B154</f>
        <v>2097.7011494252874</v>
      </c>
      <c r="C150" s="3">
        <f t="shared" si="16"/>
        <v>306264.3678160928</v>
      </c>
      <c r="D150" s="3"/>
      <c r="E150" s="3">
        <f>等额本息!B154</f>
        <v>1805.3088848889072</v>
      </c>
      <c r="F150" s="3">
        <f t="shared" si="17"/>
        <v>209116.08546645058</v>
      </c>
      <c r="G150" s="10">
        <f t="shared" si="18"/>
        <v>97148.282349642221</v>
      </c>
      <c r="H150" s="10">
        <f>等额本金!E154</f>
        <v>42.373563218391261</v>
      </c>
      <c r="I150" s="10">
        <f>等额本息!E154</f>
        <v>52.08839145335503</v>
      </c>
      <c r="J150" s="3">
        <f t="shared" si="14"/>
        <v>97148.28234963768</v>
      </c>
      <c r="K150" s="24" t="s">
        <v>397</v>
      </c>
      <c r="L150" s="1" t="s">
        <v>159</v>
      </c>
      <c r="M150" s="3">
        <f>等额本金!C154</f>
        <v>1419.4444444444598</v>
      </c>
      <c r="N150" s="3">
        <f t="shared" si="19"/>
        <v>281252.77777777921</v>
      </c>
      <c r="P150" s="3">
        <f>等额本息!C154</f>
        <v>1742.2974113947973</v>
      </c>
      <c r="Q150" s="3">
        <f t="shared" si="20"/>
        <v>308834.43379097019</v>
      </c>
      <c r="R150" s="10">
        <f t="shared" si="15"/>
        <v>27581.656013190979</v>
      </c>
    </row>
    <row r="151" spans="1:18" x14ac:dyDescent="0.25">
      <c r="A151" s="1" t="s">
        <v>160</v>
      </c>
      <c r="B151" s="3">
        <f>等额本金!B155</f>
        <v>2097.7011494252874</v>
      </c>
      <c r="C151" s="3">
        <f t="shared" si="16"/>
        <v>308362.06896551809</v>
      </c>
      <c r="D151" s="3"/>
      <c r="E151" s="3">
        <f>等额本息!B155</f>
        <v>1811.3265811718702</v>
      </c>
      <c r="F151" s="3">
        <f t="shared" si="17"/>
        <v>210927.41204762243</v>
      </c>
      <c r="G151" s="10">
        <f t="shared" si="18"/>
        <v>97434.656917895656</v>
      </c>
      <c r="H151" s="10">
        <f>等额本金!E155</f>
        <v>42.163793103448732</v>
      </c>
      <c r="I151" s="10">
        <f>等额本息!E155</f>
        <v>51.907258795237837</v>
      </c>
      <c r="J151" s="3">
        <f t="shared" si="14"/>
        <v>97434.656917891043</v>
      </c>
      <c r="K151" s="24" t="s">
        <v>397</v>
      </c>
      <c r="L151" s="1" t="s">
        <v>160</v>
      </c>
      <c r="M151" s="3">
        <f>等额本金!C155</f>
        <v>1412.4521072797088</v>
      </c>
      <c r="N151" s="3">
        <f t="shared" si="19"/>
        <v>282665.22988505894</v>
      </c>
      <c r="P151" s="3">
        <f>等额本息!C155</f>
        <v>1736.2797151118343</v>
      </c>
      <c r="Q151" s="3">
        <f t="shared" si="20"/>
        <v>310570.71350608201</v>
      </c>
      <c r="R151" s="10">
        <f t="shared" si="15"/>
        <v>27905.483621023071</v>
      </c>
    </row>
    <row r="152" spans="1:18" x14ac:dyDescent="0.25">
      <c r="A152" s="1" t="s">
        <v>161</v>
      </c>
      <c r="B152" s="3">
        <f>等额本金!B156</f>
        <v>2097.7011494252874</v>
      </c>
      <c r="C152" s="3">
        <f t="shared" si="16"/>
        <v>310459.77011494339</v>
      </c>
      <c r="D152" s="3"/>
      <c r="E152" s="3">
        <f>等额本息!B156</f>
        <v>1817.3643364424431</v>
      </c>
      <c r="F152" s="3">
        <f t="shared" si="17"/>
        <v>212744.77638406487</v>
      </c>
      <c r="G152" s="10">
        <f t="shared" si="18"/>
        <v>97714.993730878516</v>
      </c>
      <c r="H152" s="10">
        <f>等额本金!E156</f>
        <v>41.954022988506203</v>
      </c>
      <c r="I152" s="10">
        <f>等额本息!E156</f>
        <v>51.725522361593598</v>
      </c>
      <c r="J152" s="3">
        <f t="shared" si="14"/>
        <v>97714.993730873946</v>
      </c>
      <c r="K152" s="24" t="s">
        <v>397</v>
      </c>
      <c r="L152" s="1" t="s">
        <v>161</v>
      </c>
      <c r="M152" s="3">
        <f>等额本金!C156</f>
        <v>1405.4597701149578</v>
      </c>
      <c r="N152" s="3">
        <f t="shared" si="19"/>
        <v>284070.68965517392</v>
      </c>
      <c r="P152" s="3">
        <f>等额本息!C156</f>
        <v>1730.2419598412614</v>
      </c>
      <c r="Q152" s="3">
        <f t="shared" si="20"/>
        <v>312300.9554659233</v>
      </c>
      <c r="R152" s="10">
        <f t="shared" si="15"/>
        <v>28230.265810749377</v>
      </c>
    </row>
    <row r="153" spans="1:18" x14ac:dyDescent="0.25">
      <c r="A153" s="1" t="s">
        <v>162</v>
      </c>
      <c r="B153" s="3">
        <f>等额本金!B157</f>
        <v>2097.7011494252874</v>
      </c>
      <c r="C153" s="3">
        <f t="shared" si="16"/>
        <v>312557.47126436868</v>
      </c>
      <c r="D153" s="3"/>
      <c r="E153" s="3">
        <f>等额本息!B157</f>
        <v>1823.4222175639177</v>
      </c>
      <c r="F153" s="3">
        <f t="shared" si="17"/>
        <v>214568.1986016288</v>
      </c>
      <c r="G153" s="10">
        <f t="shared" si="18"/>
        <v>97989.272662739881</v>
      </c>
      <c r="H153" s="10">
        <f>等额本金!E157</f>
        <v>41.744252873563674</v>
      </c>
      <c r="I153" s="10">
        <f>等额本息!E157</f>
        <v>51.543180139837212</v>
      </c>
      <c r="J153" s="3">
        <f t="shared" si="14"/>
        <v>97989.27266273537</v>
      </c>
      <c r="K153" s="24" t="s">
        <v>397</v>
      </c>
      <c r="L153" s="1" t="s">
        <v>162</v>
      </c>
      <c r="M153" s="3">
        <f>等额本金!C157</f>
        <v>1398.4674329502068</v>
      </c>
      <c r="N153" s="3">
        <f t="shared" si="19"/>
        <v>285469.15708812414</v>
      </c>
      <c r="P153" s="3">
        <f>等额本息!C157</f>
        <v>1724.1840787197868</v>
      </c>
      <c r="Q153" s="3">
        <f t="shared" si="20"/>
        <v>314025.13954464305</v>
      </c>
      <c r="R153" s="10">
        <f t="shared" si="15"/>
        <v>28555.982456518919</v>
      </c>
    </row>
    <row r="154" spans="1:18" x14ac:dyDescent="0.25">
      <c r="A154" s="1" t="s">
        <v>163</v>
      </c>
      <c r="B154" s="3">
        <f>等额本金!B158</f>
        <v>2097.7011494252874</v>
      </c>
      <c r="C154" s="3">
        <f t="shared" si="16"/>
        <v>314655.17241379397</v>
      </c>
      <c r="D154" s="3"/>
      <c r="E154" s="3">
        <f>等额本息!B158</f>
        <v>1829.5002916224641</v>
      </c>
      <c r="F154" s="3">
        <f t="shared" si="17"/>
        <v>216397.69889325128</v>
      </c>
      <c r="G154" s="10">
        <f t="shared" si="18"/>
        <v>98257.473520542699</v>
      </c>
      <c r="H154" s="10">
        <f>等额本金!E158</f>
        <v>41.534482758621145</v>
      </c>
      <c r="I154" s="10">
        <f>等额本息!E158</f>
        <v>51.360230110674962</v>
      </c>
      <c r="J154" s="3">
        <f t="shared" si="14"/>
        <v>98257.473520538173</v>
      </c>
      <c r="K154" s="24" t="s">
        <v>397</v>
      </c>
      <c r="L154" s="1" t="s">
        <v>163</v>
      </c>
      <c r="M154" s="3">
        <f>等额本金!C158</f>
        <v>1391.4750957854558</v>
      </c>
      <c r="N154" s="3">
        <f t="shared" si="19"/>
        <v>286860.63218390959</v>
      </c>
      <c r="P154" s="3">
        <f>等额本息!C158</f>
        <v>1718.1060046612404</v>
      </c>
      <c r="Q154" s="3">
        <f t="shared" si="20"/>
        <v>315743.24554930429</v>
      </c>
      <c r="R154" s="10">
        <f t="shared" si="15"/>
        <v>28882.613365394704</v>
      </c>
    </row>
    <row r="155" spans="1:18" x14ac:dyDescent="0.25">
      <c r="A155" s="1" t="s">
        <v>164</v>
      </c>
      <c r="B155" s="3">
        <f>等额本金!B159</f>
        <v>2097.7011494252874</v>
      </c>
      <c r="C155" s="3">
        <f t="shared" si="16"/>
        <v>316752.87356321927</v>
      </c>
      <c r="D155" s="3"/>
      <c r="E155" s="3">
        <f>等额本息!B159</f>
        <v>1835.5986259278723</v>
      </c>
      <c r="F155" s="3">
        <f t="shared" si="17"/>
        <v>218233.29751917915</v>
      </c>
      <c r="G155" s="10">
        <f t="shared" si="18"/>
        <v>98519.576044040121</v>
      </c>
      <c r="H155" s="10">
        <f>等额本金!E159</f>
        <v>41.324712643678616</v>
      </c>
      <c r="I155" s="10">
        <f>等额本息!E159</f>
        <v>51.176670248082175</v>
      </c>
      <c r="J155" s="3">
        <f t="shared" si="14"/>
        <v>98519.576044035595</v>
      </c>
      <c r="K155" s="24" t="s">
        <v>397</v>
      </c>
      <c r="L155" s="1" t="s">
        <v>164</v>
      </c>
      <c r="M155" s="3">
        <f>等额本金!C159</f>
        <v>1384.4827586207048</v>
      </c>
      <c r="N155" s="3">
        <f t="shared" si="19"/>
        <v>288245.11494253029</v>
      </c>
      <c r="P155" s="3">
        <f>等额本息!C159</f>
        <v>1712.0076703558323</v>
      </c>
      <c r="Q155" s="3">
        <f t="shared" si="20"/>
        <v>317455.25321966014</v>
      </c>
      <c r="R155" s="10">
        <f t="shared" si="15"/>
        <v>29210.138277129852</v>
      </c>
    </row>
    <row r="156" spans="1:18" x14ac:dyDescent="0.25">
      <c r="A156" s="1" t="s">
        <v>165</v>
      </c>
      <c r="B156" s="3">
        <f>等额本金!B160</f>
        <v>2097.7011494252874</v>
      </c>
      <c r="C156" s="3">
        <f t="shared" si="16"/>
        <v>318850.57471264456</v>
      </c>
      <c r="D156" s="3"/>
      <c r="E156" s="3">
        <f>等额本息!B160</f>
        <v>1841.7172880142987</v>
      </c>
      <c r="F156" s="3">
        <f t="shared" si="17"/>
        <v>220075.01480719345</v>
      </c>
      <c r="G156" s="10">
        <f t="shared" si="18"/>
        <v>98775.559905451111</v>
      </c>
      <c r="H156" s="10">
        <f>等额本金!E160</f>
        <v>41.114942528736087</v>
      </c>
      <c r="I156" s="10">
        <f>等额本息!E160</f>
        <v>50.992498519280744</v>
      </c>
      <c r="J156" s="3">
        <f t="shared" si="14"/>
        <v>98775.559905446571</v>
      </c>
      <c r="K156" s="24" t="s">
        <v>397</v>
      </c>
      <c r="L156" s="1" t="s">
        <v>165</v>
      </c>
      <c r="M156" s="3">
        <f>等额本金!C160</f>
        <v>1377.490421455954</v>
      </c>
      <c r="N156" s="3">
        <f t="shared" si="19"/>
        <v>289622.60536398622</v>
      </c>
      <c r="P156" s="3">
        <f>等额本息!C160</f>
        <v>1705.8890082694058</v>
      </c>
      <c r="Q156" s="3">
        <f t="shared" si="20"/>
        <v>319161.14222792955</v>
      </c>
      <c r="R156" s="10">
        <f t="shared" si="15"/>
        <v>29538.536863943329</v>
      </c>
    </row>
    <row r="157" spans="1:18" x14ac:dyDescent="0.25">
      <c r="A157" s="1" t="s">
        <v>166</v>
      </c>
      <c r="B157" s="3">
        <f>等额本金!B161</f>
        <v>2097.7011494252874</v>
      </c>
      <c r="C157" s="3">
        <f t="shared" si="16"/>
        <v>320948.27586206986</v>
      </c>
      <c r="D157" s="3"/>
      <c r="E157" s="3">
        <f>等额本息!B161</f>
        <v>1847.8563456410129</v>
      </c>
      <c r="F157" s="3">
        <f t="shared" si="17"/>
        <v>221922.87115283447</v>
      </c>
      <c r="G157" s="10">
        <f t="shared" si="18"/>
        <v>99025.404709235387</v>
      </c>
      <c r="H157" s="10">
        <f>等额本金!E161</f>
        <v>40.905172413793558</v>
      </c>
      <c r="I157" s="10">
        <f>等额本息!E161</f>
        <v>50.807712884716643</v>
      </c>
      <c r="J157" s="3">
        <f t="shared" si="14"/>
        <v>99025.404709230861</v>
      </c>
      <c r="K157" s="24" t="s">
        <v>397</v>
      </c>
      <c r="L157" s="1" t="s">
        <v>166</v>
      </c>
      <c r="M157" s="3">
        <f>等额本金!C161</f>
        <v>1370.498084291203</v>
      </c>
      <c r="N157" s="3">
        <f t="shared" si="19"/>
        <v>290993.1034482774</v>
      </c>
      <c r="P157" s="3">
        <f>等额本息!C161</f>
        <v>1699.7499506426916</v>
      </c>
      <c r="Q157" s="3">
        <f t="shared" si="20"/>
        <v>320860.89217857225</v>
      </c>
      <c r="R157" s="10">
        <f t="shared" si="15"/>
        <v>29867.788730294851</v>
      </c>
    </row>
    <row r="158" spans="1:18" x14ac:dyDescent="0.25">
      <c r="A158" s="1" t="s">
        <v>167</v>
      </c>
      <c r="B158" s="3">
        <f>等额本金!B162</f>
        <v>2097.7011494252874</v>
      </c>
      <c r="C158" s="3">
        <f t="shared" si="16"/>
        <v>323045.97701149515</v>
      </c>
      <c r="D158" s="3"/>
      <c r="E158" s="3">
        <f>等额本息!B162</f>
        <v>1854.0158667931496</v>
      </c>
      <c r="F158" s="3">
        <f t="shared" si="17"/>
        <v>223776.88701962761</v>
      </c>
      <c r="G158" s="10">
        <f t="shared" si="18"/>
        <v>99269.089991867542</v>
      </c>
      <c r="H158" s="10">
        <f>等额本金!E162</f>
        <v>40.695402298851029</v>
      </c>
      <c r="I158" s="10">
        <f>等额本息!E162</f>
        <v>50.622311298037324</v>
      </c>
      <c r="J158" s="3">
        <f t="shared" si="14"/>
        <v>99269.089991862958</v>
      </c>
      <c r="K158" s="24" t="s">
        <v>397</v>
      </c>
      <c r="L158" s="1" t="s">
        <v>167</v>
      </c>
      <c r="M158" s="3">
        <f>等额本金!C162</f>
        <v>1363.505747126452</v>
      </c>
      <c r="N158" s="3">
        <f t="shared" si="19"/>
        <v>292356.60919540387</v>
      </c>
      <c r="P158" s="3">
        <f>等额本息!C162</f>
        <v>1693.5904294905549</v>
      </c>
      <c r="Q158" s="3">
        <f t="shared" si="20"/>
        <v>322554.4826080628</v>
      </c>
      <c r="R158" s="10">
        <f t="shared" si="15"/>
        <v>30197.873412658926</v>
      </c>
    </row>
    <row r="159" spans="1:18" x14ac:dyDescent="0.25">
      <c r="A159" s="1" t="s">
        <v>168</v>
      </c>
      <c r="B159" s="3">
        <f>等额本金!B163</f>
        <v>2097.7011494252874</v>
      </c>
      <c r="C159" s="3">
        <f t="shared" si="16"/>
        <v>325143.67816092045</v>
      </c>
      <c r="D159" s="3"/>
      <c r="E159" s="3">
        <f>等额本息!B163</f>
        <v>1860.1959196824603</v>
      </c>
      <c r="F159" s="3">
        <f t="shared" si="17"/>
        <v>225637.08293931006</v>
      </c>
      <c r="G159" s="10">
        <f t="shared" si="18"/>
        <v>99506.595221610391</v>
      </c>
      <c r="H159" s="10">
        <f>等额本金!E163</f>
        <v>40.4856321839085</v>
      </c>
      <c r="I159" s="10">
        <f>等额本息!E163</f>
        <v>50.436291706069085</v>
      </c>
      <c r="J159" s="3">
        <f t="shared" si="14"/>
        <v>99506.59522160585</v>
      </c>
      <c r="K159" s="24" t="s">
        <v>397</v>
      </c>
      <c r="L159" s="1" t="s">
        <v>168</v>
      </c>
      <c r="M159" s="3">
        <f>等额本金!C163</f>
        <v>1356.513409961701</v>
      </c>
      <c r="N159" s="3">
        <f t="shared" si="19"/>
        <v>293713.12260536558</v>
      </c>
      <c r="P159" s="3">
        <f>等额本息!C163</f>
        <v>1687.4103766012443</v>
      </c>
      <c r="Q159" s="3">
        <f t="shared" si="20"/>
        <v>324241.89298466407</v>
      </c>
      <c r="R159" s="10">
        <f t="shared" si="15"/>
        <v>30528.770379298483</v>
      </c>
    </row>
    <row r="160" spans="1:18" x14ac:dyDescent="0.25">
      <c r="A160" s="1" t="s">
        <v>169</v>
      </c>
      <c r="B160" s="3">
        <f>等额本金!B164</f>
        <v>2097.7011494252874</v>
      </c>
      <c r="C160" s="3">
        <f t="shared" si="16"/>
        <v>327241.37931034574</v>
      </c>
      <c r="D160" s="3"/>
      <c r="E160" s="3">
        <f>等额本息!B164</f>
        <v>1866.3965727480681</v>
      </c>
      <c r="F160" s="3">
        <f t="shared" si="17"/>
        <v>227503.47951205814</v>
      </c>
      <c r="G160" s="10">
        <f t="shared" si="18"/>
        <v>99737.899798287603</v>
      </c>
      <c r="H160" s="10">
        <f>等额本金!E164</f>
        <v>40.275862068965971</v>
      </c>
      <c r="I160" s="10">
        <f>等额本息!E164</f>
        <v>50.249652048794282</v>
      </c>
      <c r="J160" s="3">
        <f t="shared" si="14"/>
        <v>99737.899798283106</v>
      </c>
      <c r="K160" s="24" t="s">
        <v>397</v>
      </c>
      <c r="L160" s="1" t="s">
        <v>169</v>
      </c>
      <c r="M160" s="3">
        <f>等额本金!C164</f>
        <v>1349.5210727969502</v>
      </c>
      <c r="N160" s="3">
        <f t="shared" si="19"/>
        <v>295062.64367816254</v>
      </c>
      <c r="P160" s="3">
        <f>等额本息!C164</f>
        <v>1681.2097235356364</v>
      </c>
      <c r="Q160" s="3">
        <f t="shared" si="20"/>
        <v>325923.1027081997</v>
      </c>
      <c r="R160" s="10">
        <f t="shared" si="15"/>
        <v>30860.459030037164</v>
      </c>
    </row>
    <row r="161" spans="1:18" x14ac:dyDescent="0.25">
      <c r="A161" s="1" t="s">
        <v>170</v>
      </c>
      <c r="B161" s="3">
        <f>等额本金!B165</f>
        <v>2097.7011494252874</v>
      </c>
      <c r="C161" s="3">
        <f t="shared" si="16"/>
        <v>329339.08045977104</v>
      </c>
      <c r="D161" s="3"/>
      <c r="E161" s="3">
        <f>等额本息!B165</f>
        <v>1872.6178946572284</v>
      </c>
      <c r="F161" s="3">
        <f t="shared" si="17"/>
        <v>229376.09740671536</v>
      </c>
      <c r="G161" s="10">
        <f t="shared" si="18"/>
        <v>99962.983053055679</v>
      </c>
      <c r="H161" s="10">
        <f>等额本金!E165</f>
        <v>40.066091954023442</v>
      </c>
      <c r="I161" s="10">
        <f>等额本息!E165</f>
        <v>50.062390259328552</v>
      </c>
      <c r="J161" s="3">
        <f t="shared" si="14"/>
        <v>99962.98305305111</v>
      </c>
      <c r="K161" s="24" t="s">
        <v>397</v>
      </c>
      <c r="L161" s="1" t="s">
        <v>170</v>
      </c>
      <c r="M161" s="3">
        <f>等额本金!C165</f>
        <v>1342.5287356321992</v>
      </c>
      <c r="N161" s="3">
        <f t="shared" si="19"/>
        <v>296405.17241379473</v>
      </c>
      <c r="P161" s="3">
        <f>等额本息!C165</f>
        <v>1674.9884016264762</v>
      </c>
      <c r="Q161" s="3">
        <f t="shared" si="20"/>
        <v>327598.09110982617</v>
      </c>
      <c r="R161" s="10">
        <f t="shared" si="15"/>
        <v>31192.91869603144</v>
      </c>
    </row>
    <row r="162" spans="1:18" x14ac:dyDescent="0.25">
      <c r="A162" s="1" t="s">
        <v>171</v>
      </c>
      <c r="B162" s="3">
        <f>等额本金!B166</f>
        <v>2097.7011494252874</v>
      </c>
      <c r="C162" s="3">
        <f t="shared" si="16"/>
        <v>331436.78160919633</v>
      </c>
      <c r="D162" s="3"/>
      <c r="E162" s="3">
        <f>等额本息!B166</f>
        <v>1878.8599543060859</v>
      </c>
      <c r="F162" s="3">
        <f t="shared" si="17"/>
        <v>231254.95736102146</v>
      </c>
      <c r="G162" s="10">
        <f t="shared" si="18"/>
        <v>100181.82424817487</v>
      </c>
      <c r="H162" s="10">
        <f>等额本金!E166</f>
        <v>39.856321839080913</v>
      </c>
      <c r="I162" s="10">
        <f>等额本息!E166</f>
        <v>49.874504263897947</v>
      </c>
      <c r="J162" s="3">
        <f t="shared" si="14"/>
        <v>100181.82424817035</v>
      </c>
      <c r="K162" s="24" t="s">
        <v>397</v>
      </c>
      <c r="L162" s="1" t="s">
        <v>171</v>
      </c>
      <c r="M162" s="3">
        <f>等额本金!C166</f>
        <v>1335.5363984674482</v>
      </c>
      <c r="N162" s="3">
        <f t="shared" si="19"/>
        <v>297740.70881226216</v>
      </c>
      <c r="P162" s="3">
        <f>等额本息!C166</f>
        <v>1668.7463419776186</v>
      </c>
      <c r="Q162" s="3">
        <f t="shared" si="20"/>
        <v>329266.83745180379</v>
      </c>
      <c r="R162" s="10">
        <f t="shared" si="15"/>
        <v>31526.128639541625</v>
      </c>
    </row>
    <row r="163" spans="1:18" x14ac:dyDescent="0.25">
      <c r="A163" s="1" t="s">
        <v>172</v>
      </c>
      <c r="B163" s="3">
        <f>等额本金!B167</f>
        <v>2097.7011494252874</v>
      </c>
      <c r="C163" s="3">
        <f t="shared" si="16"/>
        <v>333534.48275862163</v>
      </c>
      <c r="D163" s="3"/>
      <c r="E163" s="3">
        <f>等额本息!B167</f>
        <v>1885.1228208204395</v>
      </c>
      <c r="F163" s="3">
        <f t="shared" si="17"/>
        <v>233140.08018184188</v>
      </c>
      <c r="G163" s="10">
        <f t="shared" si="18"/>
        <v>100394.40257677974</v>
      </c>
      <c r="H163" s="10">
        <f>等额本金!E167</f>
        <v>39.646551724138384</v>
      </c>
      <c r="I163" s="10">
        <f>等额本息!E167</f>
        <v>49.685991981815903</v>
      </c>
      <c r="J163" s="3">
        <f t="shared" si="14"/>
        <v>100394.40257677519</v>
      </c>
      <c r="K163" s="24" t="s">
        <v>397</v>
      </c>
      <c r="L163" s="1" t="s">
        <v>172</v>
      </c>
      <c r="M163" s="3">
        <f>等额本金!C167</f>
        <v>1328.5440613026972</v>
      </c>
      <c r="N163" s="3">
        <f t="shared" si="19"/>
        <v>299069.25287356484</v>
      </c>
      <c r="P163" s="3">
        <f>等额本息!C167</f>
        <v>1662.483475463265</v>
      </c>
      <c r="Q163" s="3">
        <f t="shared" si="20"/>
        <v>330929.32092726708</v>
      </c>
      <c r="R163" s="10">
        <f t="shared" si="15"/>
        <v>31860.068053702242</v>
      </c>
    </row>
    <row r="164" spans="1:18" x14ac:dyDescent="0.25">
      <c r="A164" s="1" t="s">
        <v>173</v>
      </c>
      <c r="B164" s="3">
        <f>等额本金!B168</f>
        <v>2097.7011494252874</v>
      </c>
      <c r="C164" s="3">
        <f t="shared" si="16"/>
        <v>335632.18390804692</v>
      </c>
      <c r="D164" s="3"/>
      <c r="E164" s="3">
        <f>等额本息!B168</f>
        <v>1891.4065635565078</v>
      </c>
      <c r="F164" s="3">
        <f t="shared" si="17"/>
        <v>235031.4867453984</v>
      </c>
      <c r="G164" s="10">
        <f t="shared" si="18"/>
        <v>100600.69716264852</v>
      </c>
      <c r="H164" s="10">
        <f>等额本金!E168</f>
        <v>39.436781609195855</v>
      </c>
      <c r="I164" s="10">
        <f>等额本息!E168</f>
        <v>49.496851325460248</v>
      </c>
      <c r="J164" s="3">
        <f t="shared" si="14"/>
        <v>100600.69716264393</v>
      </c>
      <c r="K164" s="24" t="s">
        <v>397</v>
      </c>
      <c r="L164" s="1" t="s">
        <v>173</v>
      </c>
      <c r="M164" s="3">
        <f>等额本金!C168</f>
        <v>1321.5517241379462</v>
      </c>
      <c r="N164" s="3">
        <f t="shared" si="19"/>
        <v>300390.80459770281</v>
      </c>
      <c r="P164" s="3">
        <f>等额本息!C168</f>
        <v>1656.1997327271968</v>
      </c>
      <c r="Q164" s="3">
        <f t="shared" si="20"/>
        <v>332585.52065999428</v>
      </c>
      <c r="R164" s="10">
        <f t="shared" si="15"/>
        <v>32194.716062291467</v>
      </c>
    </row>
    <row r="165" spans="1:18" x14ac:dyDescent="0.25">
      <c r="A165" s="1" t="s">
        <v>174</v>
      </c>
      <c r="B165" s="3">
        <f>等额本金!B169</f>
        <v>2097.7011494252874</v>
      </c>
      <c r="C165" s="3">
        <f t="shared" si="16"/>
        <v>337729.88505747222</v>
      </c>
      <c r="D165" s="3"/>
      <c r="E165" s="3">
        <f>等额本息!B169</f>
        <v>1897.7112521016961</v>
      </c>
      <c r="F165" s="3">
        <f t="shared" si="17"/>
        <v>236929.1979975001</v>
      </c>
      <c r="G165" s="10">
        <f t="shared" si="18"/>
        <v>100800.68705997212</v>
      </c>
      <c r="H165" s="10">
        <f>等额本金!E169</f>
        <v>39.227011494253325</v>
      </c>
      <c r="I165" s="10">
        <f>等额本息!E169</f>
        <v>49.307080200250077</v>
      </c>
      <c r="J165" s="3">
        <f t="shared" si="14"/>
        <v>100800.68705996752</v>
      </c>
      <c r="K165" s="24" t="s">
        <v>397</v>
      </c>
      <c r="L165" s="1" t="s">
        <v>174</v>
      </c>
      <c r="M165" s="3">
        <f>等额本金!C169</f>
        <v>1314.5593869731952</v>
      </c>
      <c r="N165" s="3">
        <f t="shared" si="19"/>
        <v>301705.36398467602</v>
      </c>
      <c r="P165" s="3">
        <f>等额本息!C169</f>
        <v>1649.8950441820084</v>
      </c>
      <c r="Q165" s="3">
        <f t="shared" si="20"/>
        <v>334235.4157041763</v>
      </c>
      <c r="R165" s="10">
        <f t="shared" si="15"/>
        <v>32530.051719500276</v>
      </c>
    </row>
    <row r="166" spans="1:18" x14ac:dyDescent="0.25">
      <c r="A166" s="1" t="s">
        <v>175</v>
      </c>
      <c r="B166" s="3">
        <f>等额本金!B170</f>
        <v>2097.7011494252874</v>
      </c>
      <c r="C166" s="3">
        <f t="shared" si="16"/>
        <v>339827.58620689751</v>
      </c>
      <c r="D166" s="3"/>
      <c r="E166" s="3">
        <f>等额本息!B170</f>
        <v>1904.0369562753685</v>
      </c>
      <c r="F166" s="3">
        <f t="shared" si="17"/>
        <v>238833.23495377548</v>
      </c>
      <c r="G166" s="10">
        <f t="shared" si="18"/>
        <v>100994.35125312203</v>
      </c>
      <c r="H166" s="10">
        <f>等额本金!E170</f>
        <v>39.017241379310796</v>
      </c>
      <c r="I166" s="10">
        <f>等额本息!E170</f>
        <v>49.116676504622539</v>
      </c>
      <c r="J166" s="3">
        <f t="shared" si="14"/>
        <v>100994.35125311743</v>
      </c>
      <c r="K166" s="24" t="s">
        <v>397</v>
      </c>
      <c r="L166" s="1" t="s">
        <v>175</v>
      </c>
      <c r="M166" s="3">
        <f>等额本金!C170</f>
        <v>1307.5670498084444</v>
      </c>
      <c r="N166" s="3">
        <f t="shared" si="19"/>
        <v>303012.93103448447</v>
      </c>
      <c r="P166" s="3">
        <f>等额本息!C170</f>
        <v>1643.569340008336</v>
      </c>
      <c r="Q166" s="3">
        <f t="shared" si="20"/>
        <v>335878.98504418461</v>
      </c>
      <c r="R166" s="10">
        <f t="shared" si="15"/>
        <v>32866.054009700136</v>
      </c>
    </row>
    <row r="167" spans="1:18" x14ac:dyDescent="0.25">
      <c r="A167" s="1" t="s">
        <v>176</v>
      </c>
      <c r="B167" s="3">
        <f>等额本金!B171</f>
        <v>2097.7011494252874</v>
      </c>
      <c r="C167" s="3">
        <f t="shared" si="16"/>
        <v>341925.28735632281</v>
      </c>
      <c r="D167" s="3"/>
      <c r="E167" s="3">
        <f>等额本息!B171</f>
        <v>1910.3837461296198</v>
      </c>
      <c r="F167" s="3">
        <f t="shared" si="17"/>
        <v>240743.61869990508</v>
      </c>
      <c r="G167" s="10">
        <f t="shared" si="18"/>
        <v>101181.66865641772</v>
      </c>
      <c r="H167" s="10">
        <f>等额本金!E171</f>
        <v>38.807471264368267</v>
      </c>
      <c r="I167" s="10">
        <f>等额本息!E171</f>
        <v>48.925638130009574</v>
      </c>
      <c r="J167" s="3">
        <f t="shared" si="14"/>
        <v>101181.66865641307</v>
      </c>
      <c r="K167" s="24" t="s">
        <v>397</v>
      </c>
      <c r="L167" s="1" t="s">
        <v>176</v>
      </c>
      <c r="M167" s="3">
        <f>等额本金!C171</f>
        <v>1300.5747126436934</v>
      </c>
      <c r="N167" s="3">
        <f t="shared" si="19"/>
        <v>304313.50574712816</v>
      </c>
      <c r="P167" s="3">
        <f>等额本息!C171</f>
        <v>1637.2225501540847</v>
      </c>
      <c r="Q167" s="3">
        <f t="shared" si="20"/>
        <v>337516.20759433869</v>
      </c>
      <c r="R167" s="10">
        <f t="shared" si="15"/>
        <v>33202.701847210526</v>
      </c>
    </row>
    <row r="168" spans="1:18" x14ac:dyDescent="0.25">
      <c r="A168" s="1" t="s">
        <v>177</v>
      </c>
      <c r="B168" s="3">
        <f>等额本金!B172</f>
        <v>2097.7011494252874</v>
      </c>
      <c r="C168" s="3">
        <f t="shared" si="16"/>
        <v>344022.9885057481</v>
      </c>
      <c r="D168" s="3"/>
      <c r="E168" s="3">
        <f>等额本息!B172</f>
        <v>1916.751691950052</v>
      </c>
      <c r="F168" s="3">
        <f t="shared" si="17"/>
        <v>242660.37039185513</v>
      </c>
      <c r="G168" s="10">
        <f t="shared" si="18"/>
        <v>101362.61811389297</v>
      </c>
      <c r="H168" s="10">
        <f>等额本金!E172</f>
        <v>38.597701149425738</v>
      </c>
      <c r="I168" s="10">
        <f>等额本息!E172</f>
        <v>48.733962960814566</v>
      </c>
      <c r="J168" s="3">
        <f t="shared" si="14"/>
        <v>101362.61811388827</v>
      </c>
      <c r="K168" s="24" t="s">
        <v>397</v>
      </c>
      <c r="L168" s="1" t="s">
        <v>177</v>
      </c>
      <c r="M168" s="3">
        <f>等额本金!C172</f>
        <v>1293.5823754789424</v>
      </c>
      <c r="N168" s="3">
        <f t="shared" si="19"/>
        <v>305607.08812260709</v>
      </c>
      <c r="P168" s="3">
        <f>等额本息!C172</f>
        <v>1630.8546043336526</v>
      </c>
      <c r="Q168" s="3">
        <f t="shared" si="20"/>
        <v>339147.06219867233</v>
      </c>
      <c r="R168" s="10">
        <f t="shared" si="15"/>
        <v>33539.974076065235</v>
      </c>
    </row>
    <row r="169" spans="1:18" x14ac:dyDescent="0.25">
      <c r="A169" s="1" t="s">
        <v>178</v>
      </c>
      <c r="B169" s="3">
        <f>等额本金!B173</f>
        <v>2097.7011494252874</v>
      </c>
      <c r="C169" s="3">
        <f t="shared" si="16"/>
        <v>346120.6896551734</v>
      </c>
      <c r="D169" s="3"/>
      <c r="E169" s="3">
        <f>等额本息!B173</f>
        <v>1923.140864256552</v>
      </c>
      <c r="F169" s="3">
        <f t="shared" si="17"/>
        <v>244583.5112561117</v>
      </c>
      <c r="G169" s="10">
        <f t="shared" si="18"/>
        <v>101537.1783990617</v>
      </c>
      <c r="H169" s="10">
        <f>等额本金!E173</f>
        <v>38.387931034483209</v>
      </c>
      <c r="I169" s="10">
        <f>等额本息!E173</f>
        <v>48.541648874388912</v>
      </c>
      <c r="J169" s="3">
        <f t="shared" si="14"/>
        <v>101537.17839905703</v>
      </c>
      <c r="K169" s="24" t="s">
        <v>397</v>
      </c>
      <c r="L169" s="1" t="s">
        <v>178</v>
      </c>
      <c r="M169" s="3">
        <f>等额本金!C173</f>
        <v>1286.5900383141914</v>
      </c>
      <c r="N169" s="3">
        <f t="shared" si="19"/>
        <v>306893.67816092126</v>
      </c>
      <c r="P169" s="3">
        <f>等额本息!C173</f>
        <v>1624.4654320271525</v>
      </c>
      <c r="Q169" s="3">
        <f t="shared" si="20"/>
        <v>340771.52763069951</v>
      </c>
      <c r="R169" s="10">
        <f t="shared" si="15"/>
        <v>33877.849469778244</v>
      </c>
    </row>
    <row r="170" spans="1:18" x14ac:dyDescent="0.25">
      <c r="A170" s="1" t="s">
        <v>179</v>
      </c>
      <c r="B170" s="3">
        <f>等额本金!B174</f>
        <v>2097.7011494252874</v>
      </c>
      <c r="C170" s="3">
        <f t="shared" si="16"/>
        <v>348218.39080459869</v>
      </c>
      <c r="D170" s="3"/>
      <c r="E170" s="3">
        <f>等额本息!B174</f>
        <v>1929.5513338040739</v>
      </c>
      <c r="F170" s="3">
        <f t="shared" si="17"/>
        <v>246513.06258991576</v>
      </c>
      <c r="G170" s="10">
        <f t="shared" si="18"/>
        <v>101705.32821468293</v>
      </c>
      <c r="H170" s="10">
        <f>等额本金!E174</f>
        <v>38.17816091954068</v>
      </c>
      <c r="I170" s="10">
        <f>等额本息!E174</f>
        <v>48.348693741008503</v>
      </c>
      <c r="J170" s="3">
        <f t="shared" si="14"/>
        <v>101705.32821467823</v>
      </c>
      <c r="K170" s="24" t="s">
        <v>397</v>
      </c>
      <c r="L170" s="1" t="s">
        <v>179</v>
      </c>
      <c r="M170" s="3">
        <f>等额本金!C174</f>
        <v>1279.5977011494404</v>
      </c>
      <c r="N170" s="3">
        <f t="shared" si="19"/>
        <v>308173.27586207073</v>
      </c>
      <c r="P170" s="3">
        <f>等额本息!C174</f>
        <v>1618.0549624796306</v>
      </c>
      <c r="Q170" s="3">
        <f t="shared" si="20"/>
        <v>342389.58259317913</v>
      </c>
      <c r="R170" s="10">
        <f t="shared" si="15"/>
        <v>34216.306731108401</v>
      </c>
    </row>
    <row r="171" spans="1:18" x14ac:dyDescent="0.25">
      <c r="A171" s="1" t="s">
        <v>180</v>
      </c>
      <c r="B171" s="3">
        <f>等额本金!B175</f>
        <v>2097.7011494252874</v>
      </c>
      <c r="C171" s="3">
        <f t="shared" si="16"/>
        <v>350316.09195402398</v>
      </c>
      <c r="D171" s="3"/>
      <c r="E171" s="3">
        <f>等额本息!B175</f>
        <v>1935.9831715834209</v>
      </c>
      <c r="F171" s="3">
        <f t="shared" si="17"/>
        <v>248449.04576149918</v>
      </c>
      <c r="G171" s="10">
        <f t="shared" si="18"/>
        <v>101867.04619252481</v>
      </c>
      <c r="H171" s="10">
        <f>等额本金!E175</f>
        <v>37.968390804598151</v>
      </c>
      <c r="I171" s="10">
        <f>等额本息!E175</f>
        <v>48.155095423850163</v>
      </c>
      <c r="J171" s="3">
        <f t="shared" si="14"/>
        <v>101867.04619252012</v>
      </c>
      <c r="K171" s="24" t="s">
        <v>397</v>
      </c>
      <c r="L171" s="1" t="s">
        <v>180</v>
      </c>
      <c r="M171" s="3">
        <f>等额本金!C175</f>
        <v>1272.6053639846893</v>
      </c>
      <c r="N171" s="3">
        <f t="shared" si="19"/>
        <v>309445.88122605544</v>
      </c>
      <c r="P171" s="3">
        <f>等额本息!C175</f>
        <v>1611.6231247002836</v>
      </c>
      <c r="Q171" s="3">
        <f t="shared" si="20"/>
        <v>344001.20571787941</v>
      </c>
      <c r="R171" s="10">
        <f t="shared" si="15"/>
        <v>34555.324491823965</v>
      </c>
    </row>
    <row r="172" spans="1:18" x14ac:dyDescent="0.25">
      <c r="A172" s="1" t="s">
        <v>181</v>
      </c>
      <c r="B172" s="3">
        <f>等额本金!B176</f>
        <v>2097.7011494252874</v>
      </c>
      <c r="C172" s="3">
        <f t="shared" si="16"/>
        <v>352413.79310344928</v>
      </c>
      <c r="D172" s="3"/>
      <c r="E172" s="3">
        <f>等额本息!B176</f>
        <v>1942.4364488220324</v>
      </c>
      <c r="F172" s="3">
        <f t="shared" si="17"/>
        <v>250391.48221032121</v>
      </c>
      <c r="G172" s="10">
        <f t="shared" si="18"/>
        <v>102022.31089312807</v>
      </c>
      <c r="H172" s="10">
        <f>等额本金!E176</f>
        <v>37.758620689655622</v>
      </c>
      <c r="I172" s="10">
        <f>等额本息!E176</f>
        <v>47.960851778967957</v>
      </c>
      <c r="J172" s="3">
        <f t="shared" si="14"/>
        <v>102022.31089312334</v>
      </c>
      <c r="K172" s="24" t="s">
        <v>397</v>
      </c>
      <c r="L172" s="1" t="s">
        <v>181</v>
      </c>
      <c r="M172" s="3">
        <f>等额本金!C176</f>
        <v>1265.6130268199383</v>
      </c>
      <c r="N172" s="3">
        <f t="shared" si="19"/>
        <v>310711.49425287539</v>
      </c>
      <c r="P172" s="3">
        <f>等额本息!C176</f>
        <v>1605.1698474616721</v>
      </c>
      <c r="Q172" s="3">
        <f t="shared" si="20"/>
        <v>345606.37556534109</v>
      </c>
      <c r="R172" s="10">
        <f t="shared" si="15"/>
        <v>34894.881312465703</v>
      </c>
    </row>
    <row r="173" spans="1:18" x14ac:dyDescent="0.25">
      <c r="A173" s="1" t="s">
        <v>182</v>
      </c>
      <c r="B173" s="3">
        <f>等额本金!B177</f>
        <v>2097.7011494252874</v>
      </c>
      <c r="C173" s="3">
        <f t="shared" si="16"/>
        <v>354511.49425287457</v>
      </c>
      <c r="D173" s="3"/>
      <c r="E173" s="3">
        <f>等额本息!B177</f>
        <v>1948.9112369847726</v>
      </c>
      <c r="F173" s="3">
        <f t="shared" si="17"/>
        <v>252340.39344730598</v>
      </c>
      <c r="G173" s="10">
        <f t="shared" si="18"/>
        <v>102171.1008055686</v>
      </c>
      <c r="H173" s="10">
        <f>等额本金!E177</f>
        <v>37.548850574713093</v>
      </c>
      <c r="I173" s="10">
        <f>等额本息!E177</f>
        <v>47.765960655269481</v>
      </c>
      <c r="J173" s="3">
        <f t="shared" si="14"/>
        <v>102171.10080556388</v>
      </c>
      <c r="K173" s="24" t="s">
        <v>397</v>
      </c>
      <c r="L173" s="1" t="s">
        <v>182</v>
      </c>
      <c r="M173" s="3">
        <f>等额本金!C177</f>
        <v>1258.6206896551873</v>
      </c>
      <c r="N173" s="3">
        <f t="shared" si="19"/>
        <v>311970.11494253058</v>
      </c>
      <c r="P173" s="3">
        <f>等额本息!C177</f>
        <v>1598.6950592989319</v>
      </c>
      <c r="Q173" s="3">
        <f t="shared" si="20"/>
        <v>347205.07062464004</v>
      </c>
      <c r="R173" s="10">
        <f t="shared" si="15"/>
        <v>35234.955682109459</v>
      </c>
    </row>
    <row r="174" spans="1:18" x14ac:dyDescent="0.25">
      <c r="A174" s="1" t="s">
        <v>183</v>
      </c>
      <c r="B174" s="3">
        <f>等额本金!B178</f>
        <v>2097.7011494252874</v>
      </c>
      <c r="C174" s="3">
        <f t="shared" si="16"/>
        <v>356609.19540229987</v>
      </c>
      <c r="D174" s="3"/>
      <c r="E174" s="3">
        <f>等额本息!B178</f>
        <v>1955.4076077747218</v>
      </c>
      <c r="F174" s="3">
        <f t="shared" si="17"/>
        <v>254295.80105508069</v>
      </c>
      <c r="G174" s="10">
        <f t="shared" si="18"/>
        <v>102313.39434721917</v>
      </c>
      <c r="H174" s="10">
        <f>等额本金!E178</f>
        <v>37.339080459770564</v>
      </c>
      <c r="I174" s="10">
        <f>等额本息!E178</f>
        <v>47.570419894492012</v>
      </c>
      <c r="J174" s="3">
        <f t="shared" si="14"/>
        <v>102313.39434721449</v>
      </c>
      <c r="K174" s="24" t="s">
        <v>397</v>
      </c>
      <c r="L174" s="1" t="s">
        <v>183</v>
      </c>
      <c r="M174" s="3">
        <f>等额本金!C178</f>
        <v>1251.6283524904366</v>
      </c>
      <c r="N174" s="3">
        <f t="shared" si="19"/>
        <v>313221.74329502101</v>
      </c>
      <c r="P174" s="3">
        <f>等额本息!C178</f>
        <v>1592.1986885089827</v>
      </c>
      <c r="Q174" s="3">
        <f t="shared" si="20"/>
        <v>348797.26931314904</v>
      </c>
      <c r="R174" s="10">
        <f t="shared" si="15"/>
        <v>35575.526018128032</v>
      </c>
    </row>
    <row r="175" spans="1:18" x14ac:dyDescent="0.25">
      <c r="A175" s="1" t="s">
        <v>184</v>
      </c>
      <c r="B175" s="3">
        <f>等额本金!B179</f>
        <v>2097.7011494252874</v>
      </c>
      <c r="C175" s="3">
        <f t="shared" si="16"/>
        <v>358706.89655172516</v>
      </c>
      <c r="D175" s="3"/>
      <c r="E175" s="3">
        <f>等额本息!B179</f>
        <v>1961.9256331339707</v>
      </c>
      <c r="F175" s="3">
        <f t="shared" si="17"/>
        <v>256257.72668821467</v>
      </c>
      <c r="G175" s="10">
        <f t="shared" si="18"/>
        <v>102449.1698635105</v>
      </c>
      <c r="H175" s="10">
        <f>等额本金!E179</f>
        <v>37.129310344828035</v>
      </c>
      <c r="I175" s="10">
        <f>等额本息!E179</f>
        <v>47.374227331178616</v>
      </c>
      <c r="J175" s="3">
        <f t="shared" si="14"/>
        <v>102449.16986350581</v>
      </c>
      <c r="K175" s="24" t="s">
        <v>397</v>
      </c>
      <c r="L175" s="1" t="s">
        <v>184</v>
      </c>
      <c r="M175" s="3">
        <f>等额本金!C179</f>
        <v>1244.6360153256855</v>
      </c>
      <c r="N175" s="3">
        <f t="shared" si="19"/>
        <v>314466.37931034667</v>
      </c>
      <c r="P175" s="3">
        <f>等额本息!C179</f>
        <v>1585.6806631497338</v>
      </c>
      <c r="Q175" s="3">
        <f t="shared" si="20"/>
        <v>350382.94997629878</v>
      </c>
      <c r="R175" s="10">
        <f t="shared" si="15"/>
        <v>35916.570665952109</v>
      </c>
    </row>
    <row r="176" spans="1:18" x14ac:dyDescent="0.25">
      <c r="A176" s="1" t="s">
        <v>185</v>
      </c>
      <c r="B176" s="3">
        <f>等额本金!B180</f>
        <v>2097.7011494252874</v>
      </c>
      <c r="C176" s="3">
        <f t="shared" si="16"/>
        <v>360804.59770115046</v>
      </c>
      <c r="D176" s="3"/>
      <c r="E176" s="3">
        <f>等额本息!B180</f>
        <v>1968.4653852444171</v>
      </c>
      <c r="F176" s="3">
        <f t="shared" si="17"/>
        <v>258226.1920734591</v>
      </c>
      <c r="G176" s="10">
        <f t="shared" si="18"/>
        <v>102578.40562769136</v>
      </c>
      <c r="H176" s="10">
        <f>等额本金!E180</f>
        <v>36.919540229885506</v>
      </c>
      <c r="I176" s="10">
        <f>等额本息!E180</f>
        <v>47.177380792654176</v>
      </c>
      <c r="J176" s="3">
        <f t="shared" si="14"/>
        <v>102578.4056276867</v>
      </c>
      <c r="K176" s="24" t="s">
        <v>397</v>
      </c>
      <c r="L176" s="1" t="s">
        <v>185</v>
      </c>
      <c r="M176" s="3">
        <f>等额本金!C180</f>
        <v>1237.6436781609345</v>
      </c>
      <c r="N176" s="3">
        <f t="shared" si="19"/>
        <v>315704.02298850758</v>
      </c>
      <c r="P176" s="3">
        <f>等额本息!C180</f>
        <v>1579.1409110392874</v>
      </c>
      <c r="Q176" s="3">
        <f t="shared" si="20"/>
        <v>351962.0908873381</v>
      </c>
      <c r="R176" s="10">
        <f t="shared" si="15"/>
        <v>36258.067898830515</v>
      </c>
    </row>
    <row r="177" spans="1:18" x14ac:dyDescent="0.25">
      <c r="A177" s="1" t="s">
        <v>186</v>
      </c>
      <c r="B177" s="3">
        <f>等额本金!B181</f>
        <v>2097.7011494252874</v>
      </c>
      <c r="C177" s="3">
        <f t="shared" si="16"/>
        <v>362902.29885057575</v>
      </c>
      <c r="D177" s="3"/>
      <c r="E177" s="3">
        <f>等额本息!B181</f>
        <v>1975.0269365285651</v>
      </c>
      <c r="F177" s="3">
        <f t="shared" si="17"/>
        <v>260201.21900998766</v>
      </c>
      <c r="G177" s="10">
        <f t="shared" si="18"/>
        <v>102701.07984058809</v>
      </c>
      <c r="H177" s="10">
        <f>等额本金!E181</f>
        <v>36.709770114942977</v>
      </c>
      <c r="I177" s="10">
        <f>等额本息!E181</f>
        <v>46.979878099001319</v>
      </c>
      <c r="J177" s="3">
        <f t="shared" si="14"/>
        <v>102701.07984058342</v>
      </c>
      <c r="K177" s="24" t="s">
        <v>397</v>
      </c>
      <c r="L177" s="1" t="s">
        <v>186</v>
      </c>
      <c r="M177" s="3">
        <f>等额本金!C181</f>
        <v>1230.6513409961838</v>
      </c>
      <c r="N177" s="3">
        <f t="shared" si="19"/>
        <v>316934.67432950379</v>
      </c>
      <c r="P177" s="3">
        <f>等额本息!C181</f>
        <v>1572.5793597551394</v>
      </c>
      <c r="Q177" s="3">
        <f t="shared" si="20"/>
        <v>353534.67024709325</v>
      </c>
      <c r="R177" s="10">
        <f t="shared" si="15"/>
        <v>36599.995917589462</v>
      </c>
    </row>
    <row r="178" spans="1:18" x14ac:dyDescent="0.25">
      <c r="A178" s="1" t="s">
        <v>187</v>
      </c>
      <c r="B178" s="3">
        <f>等额本金!B182</f>
        <v>2097.7011494252874</v>
      </c>
      <c r="C178" s="3">
        <f t="shared" si="16"/>
        <v>365000.00000000105</v>
      </c>
      <c r="D178" s="3"/>
      <c r="E178" s="3">
        <f>等额本息!B182</f>
        <v>1981.6103596503272</v>
      </c>
      <c r="F178" s="3">
        <f t="shared" si="17"/>
        <v>262182.829369638</v>
      </c>
      <c r="G178" s="10">
        <f t="shared" si="18"/>
        <v>102817.17063036305</v>
      </c>
      <c r="H178" s="10">
        <f>等额本金!E182</f>
        <v>36.500000000000448</v>
      </c>
      <c r="I178" s="10">
        <f>等额本息!E182</f>
        <v>46.78171706303629</v>
      </c>
      <c r="J178" s="3">
        <f t="shared" si="14"/>
        <v>102817.17063035842</v>
      </c>
      <c r="K178" s="24" t="s">
        <v>397</v>
      </c>
      <c r="L178" s="1" t="s">
        <v>187</v>
      </c>
      <c r="M178" s="3">
        <f>等额本金!C182</f>
        <v>1223.6590038314328</v>
      </c>
      <c r="N178" s="3">
        <f t="shared" si="19"/>
        <v>318158.33333333523</v>
      </c>
      <c r="P178" s="3">
        <f>等额本息!C182</f>
        <v>1565.9959366333774</v>
      </c>
      <c r="Q178" s="3">
        <f t="shared" si="20"/>
        <v>355100.66618372663</v>
      </c>
      <c r="R178" s="10">
        <f t="shared" si="15"/>
        <v>36942.332850391394</v>
      </c>
    </row>
    <row r="179" spans="1:18" x14ac:dyDescent="0.25">
      <c r="A179" s="1" t="s">
        <v>188</v>
      </c>
      <c r="B179" s="3">
        <f>等额本金!B183</f>
        <v>2097.7011494252874</v>
      </c>
      <c r="C179" s="3">
        <f t="shared" si="16"/>
        <v>367097.70114942634</v>
      </c>
      <c r="D179" s="3"/>
      <c r="E179" s="3">
        <f>等额本息!B183</f>
        <v>1988.2157275158281</v>
      </c>
      <c r="F179" s="3">
        <f t="shared" si="17"/>
        <v>264171.04509715381</v>
      </c>
      <c r="G179" s="10">
        <f t="shared" si="18"/>
        <v>102926.65605227253</v>
      </c>
      <c r="H179" s="10">
        <f>等额本金!E183</f>
        <v>36.290229885057919</v>
      </c>
      <c r="I179" s="10">
        <f>等额本息!E183</f>
        <v>46.582895490284706</v>
      </c>
      <c r="J179" s="3">
        <f t="shared" si="14"/>
        <v>102926.65605226788</v>
      </c>
      <c r="K179" s="24" t="s">
        <v>397</v>
      </c>
      <c r="L179" s="1" t="s">
        <v>188</v>
      </c>
      <c r="M179" s="3">
        <f>等额本金!C183</f>
        <v>1216.6666666666817</v>
      </c>
      <c r="N179" s="3">
        <f t="shared" si="19"/>
        <v>319375.00000000192</v>
      </c>
      <c r="P179" s="3">
        <f>等额本息!C183</f>
        <v>1559.3905687678764</v>
      </c>
      <c r="Q179" s="3">
        <f t="shared" si="20"/>
        <v>356660.05675249448</v>
      </c>
      <c r="R179" s="10">
        <f t="shared" si="15"/>
        <v>37285.056752492557</v>
      </c>
    </row>
    <row r="180" spans="1:18" x14ac:dyDescent="0.25">
      <c r="A180" s="1" t="s">
        <v>189</v>
      </c>
      <c r="B180" s="3">
        <f>等额本金!B184</f>
        <v>2097.7011494252874</v>
      </c>
      <c r="C180" s="3">
        <f t="shared" si="16"/>
        <v>369195.40229885164</v>
      </c>
      <c r="D180" s="3"/>
      <c r="E180" s="3">
        <f>等额本息!B184</f>
        <v>1994.8431132742141</v>
      </c>
      <c r="F180" s="3">
        <f t="shared" si="17"/>
        <v>266165.88821042801</v>
      </c>
      <c r="G180" s="10">
        <f t="shared" si="18"/>
        <v>103029.51408842363</v>
      </c>
      <c r="H180" s="10">
        <f>等额本金!E184</f>
        <v>36.08045977011539</v>
      </c>
      <c r="I180" s="10">
        <f>等额本息!E184</f>
        <v>46.383411178957289</v>
      </c>
      <c r="J180" s="3">
        <f t="shared" si="14"/>
        <v>103029.51408841899</v>
      </c>
      <c r="K180" s="24" t="s">
        <v>397</v>
      </c>
      <c r="L180" s="1" t="s">
        <v>189</v>
      </c>
      <c r="M180" s="3">
        <f>等额本金!C184</f>
        <v>1209.6743295019307</v>
      </c>
      <c r="N180" s="3">
        <f t="shared" si="19"/>
        <v>320584.67432950385</v>
      </c>
      <c r="P180" s="3">
        <f>等额本息!C184</f>
        <v>1552.7631830094904</v>
      </c>
      <c r="Q180" s="3">
        <f t="shared" si="20"/>
        <v>358212.81993550394</v>
      </c>
      <c r="R180" s="10">
        <f t="shared" si="15"/>
        <v>37628.145606000093</v>
      </c>
    </row>
    <row r="181" spans="1:18" x14ac:dyDescent="0.25">
      <c r="A181" s="1" t="s">
        <v>190</v>
      </c>
      <c r="B181" s="3">
        <f>等额本金!B185</f>
        <v>2097.7011494252874</v>
      </c>
      <c r="C181" s="3">
        <f t="shared" si="16"/>
        <v>371293.10344827693</v>
      </c>
      <c r="D181" s="3"/>
      <c r="E181" s="3">
        <f>等额本息!B185</f>
        <v>2001.4925903184615</v>
      </c>
      <c r="F181" s="3">
        <f t="shared" si="17"/>
        <v>268167.38080074644</v>
      </c>
      <c r="G181" s="10">
        <f t="shared" si="18"/>
        <v>103125.72264753049</v>
      </c>
      <c r="H181" s="10">
        <f>等额本金!E185</f>
        <v>35.87068965517286</v>
      </c>
      <c r="I181" s="10">
        <f>等额本息!E185</f>
        <v>46.183261919925442</v>
      </c>
      <c r="J181" s="3">
        <f t="shared" si="14"/>
        <v>103125.72264752582</v>
      </c>
      <c r="K181" s="24" t="s">
        <v>397</v>
      </c>
      <c r="L181" s="1" t="s">
        <v>190</v>
      </c>
      <c r="M181" s="3">
        <f>等额本金!C185</f>
        <v>1202.6819923371797</v>
      </c>
      <c r="N181" s="3">
        <f t="shared" si="19"/>
        <v>321787.35632184101</v>
      </c>
      <c r="P181" s="3">
        <f>等额本息!C185</f>
        <v>1546.1137059652431</v>
      </c>
      <c r="Q181" s="3">
        <f t="shared" si="20"/>
        <v>359758.93364146916</v>
      </c>
      <c r="R181" s="10">
        <f t="shared" si="15"/>
        <v>37971.577319628152</v>
      </c>
    </row>
    <row r="182" spans="1:18" x14ac:dyDescent="0.25">
      <c r="A182" s="1" t="s">
        <v>191</v>
      </c>
      <c r="B182" s="3">
        <f>等额本金!B186</f>
        <v>2097.7011494252874</v>
      </c>
      <c r="C182" s="3">
        <f t="shared" si="16"/>
        <v>373390.80459770223</v>
      </c>
      <c r="D182" s="3"/>
      <c r="E182" s="3">
        <f>等额本息!B186</f>
        <v>2008.1642322861896</v>
      </c>
      <c r="F182" s="3">
        <f t="shared" si="17"/>
        <v>270175.54503303266</v>
      </c>
      <c r="G182" s="10">
        <f t="shared" si="18"/>
        <v>103215.25956466957</v>
      </c>
      <c r="H182" s="10">
        <f>等额本金!E186</f>
        <v>35.660919540230331</v>
      </c>
      <c r="I182" s="10">
        <f>等额本息!E186</f>
        <v>45.982445496696819</v>
      </c>
      <c r="J182" s="3">
        <f t="shared" si="14"/>
        <v>103215.25956466487</v>
      </c>
      <c r="K182" s="24" t="s">
        <v>397</v>
      </c>
      <c r="L182" s="1" t="s">
        <v>191</v>
      </c>
      <c r="M182" s="3">
        <f>等额本金!C186</f>
        <v>1195.6896551724287</v>
      </c>
      <c r="N182" s="3">
        <f t="shared" si="19"/>
        <v>322983.04597701342</v>
      </c>
      <c r="P182" s="3">
        <f>等额本息!C186</f>
        <v>1539.4420639975149</v>
      </c>
      <c r="Q182" s="3">
        <f t="shared" si="20"/>
        <v>361298.37570546666</v>
      </c>
      <c r="R182" s="10">
        <f t="shared" si="15"/>
        <v>38315.329728453245</v>
      </c>
    </row>
    <row r="183" spans="1:18" x14ac:dyDescent="0.25">
      <c r="A183" s="1" t="s">
        <v>192</v>
      </c>
      <c r="B183" s="3">
        <f>等额本金!B187</f>
        <v>2097.7011494252874</v>
      </c>
      <c r="C183" s="3">
        <f t="shared" si="16"/>
        <v>375488.50574712752</v>
      </c>
      <c r="D183" s="3"/>
      <c r="E183" s="3">
        <f>等额本息!B187</f>
        <v>2014.8581130604771</v>
      </c>
      <c r="F183" s="3">
        <f t="shared" si="17"/>
        <v>272190.40314609313</v>
      </c>
      <c r="G183" s="10">
        <f t="shared" si="18"/>
        <v>103298.10260103439</v>
      </c>
      <c r="H183" s="10">
        <f>等额本金!E187</f>
        <v>35.451149425287802</v>
      </c>
      <c r="I183" s="10">
        <f>等额本息!E187</f>
        <v>45.780959685390776</v>
      </c>
      <c r="J183" s="3">
        <f t="shared" si="14"/>
        <v>103298.10260102974</v>
      </c>
      <c r="K183" s="24" t="s">
        <v>397</v>
      </c>
      <c r="L183" s="1" t="s">
        <v>192</v>
      </c>
      <c r="M183" s="3">
        <f>等额本金!C187</f>
        <v>1188.6973180076777</v>
      </c>
      <c r="N183" s="3">
        <f t="shared" si="19"/>
        <v>324171.74329502112</v>
      </c>
      <c r="P183" s="3">
        <f>等额本息!C187</f>
        <v>1532.7481832232274</v>
      </c>
      <c r="Q183" s="3">
        <f t="shared" si="20"/>
        <v>362831.12388868991</v>
      </c>
      <c r="R183" s="10">
        <f t="shared" si="15"/>
        <v>38659.380593668786</v>
      </c>
    </row>
    <row r="184" spans="1:18" x14ac:dyDescent="0.25">
      <c r="A184" s="1" t="s">
        <v>193</v>
      </c>
      <c r="B184" s="3">
        <f>等额本金!B188</f>
        <v>2097.7011494252874</v>
      </c>
      <c r="C184" s="3">
        <f t="shared" si="16"/>
        <v>377586.20689655282</v>
      </c>
      <c r="D184" s="3"/>
      <c r="E184" s="3">
        <f>等额本息!B188</f>
        <v>2021.5743067706785</v>
      </c>
      <c r="F184" s="3">
        <f t="shared" si="17"/>
        <v>274211.97745286382</v>
      </c>
      <c r="G184" s="10">
        <f t="shared" si="18"/>
        <v>103374.22944368899</v>
      </c>
      <c r="H184" s="10">
        <f>等额本金!E188</f>
        <v>35.241379310345273</v>
      </c>
      <c r="I184" s="10">
        <f>等额本息!E188</f>
        <v>45.578802254713707</v>
      </c>
      <c r="J184" s="3">
        <f t="shared" si="14"/>
        <v>103374.22944368434</v>
      </c>
      <c r="K184" s="24" t="s">
        <v>397</v>
      </c>
      <c r="L184" s="1" t="s">
        <v>193</v>
      </c>
      <c r="M184" s="3">
        <f>等额本金!C188</f>
        <v>1181.7049808429267</v>
      </c>
      <c r="N184" s="3">
        <f t="shared" si="19"/>
        <v>325353.44827586407</v>
      </c>
      <c r="P184" s="3">
        <f>等额本息!C188</f>
        <v>1526.031989513026</v>
      </c>
      <c r="Q184" s="3">
        <f t="shared" si="20"/>
        <v>364357.15587820293</v>
      </c>
      <c r="R184" s="10">
        <f t="shared" si="15"/>
        <v>39003.707602338865</v>
      </c>
    </row>
    <row r="185" spans="1:18" x14ac:dyDescent="0.25">
      <c r="A185" s="1" t="s">
        <v>194</v>
      </c>
      <c r="B185" s="3">
        <f>等额本金!B189</f>
        <v>2097.7011494252874</v>
      </c>
      <c r="C185" s="3">
        <f t="shared" si="16"/>
        <v>379683.90804597811</v>
      </c>
      <c r="D185" s="3"/>
      <c r="E185" s="3">
        <f>等额本息!B189</f>
        <v>2028.3128877932477</v>
      </c>
      <c r="F185" s="3">
        <f t="shared" si="17"/>
        <v>276240.29034065705</v>
      </c>
      <c r="G185" s="10">
        <f t="shared" si="18"/>
        <v>103443.61770532106</v>
      </c>
      <c r="H185" s="10">
        <f>等额本金!E189</f>
        <v>35.031609195402744</v>
      </c>
      <c r="I185" s="10">
        <f>等额本息!E189</f>
        <v>45.375970965934378</v>
      </c>
      <c r="J185" s="3">
        <f t="shared" si="14"/>
        <v>103443.61770531634</v>
      </c>
      <c r="K185" s="24" t="s">
        <v>397</v>
      </c>
      <c r="L185" s="1" t="s">
        <v>194</v>
      </c>
      <c r="M185" s="3">
        <f>等额本金!C189</f>
        <v>1174.7126436781757</v>
      </c>
      <c r="N185" s="3">
        <f t="shared" si="19"/>
        <v>326528.16091954225</v>
      </c>
      <c r="P185" s="3">
        <f>等额本息!C189</f>
        <v>1519.2934084904568</v>
      </c>
      <c r="Q185" s="3">
        <f t="shared" si="20"/>
        <v>365876.44928669342</v>
      </c>
      <c r="R185" s="10">
        <f t="shared" si="15"/>
        <v>39348.288367151166</v>
      </c>
    </row>
    <row r="186" spans="1:18" x14ac:dyDescent="0.25">
      <c r="A186" s="1" t="s">
        <v>195</v>
      </c>
      <c r="B186" s="3">
        <f>等额本金!B190</f>
        <v>2097.7011494252874</v>
      </c>
      <c r="C186" s="3">
        <f t="shared" si="16"/>
        <v>381781.60919540341</v>
      </c>
      <c r="D186" s="3"/>
      <c r="E186" s="3">
        <f>等额本息!B190</f>
        <v>2035.0739307525585</v>
      </c>
      <c r="F186" s="3">
        <f t="shared" si="17"/>
        <v>278275.36427140963</v>
      </c>
      <c r="G186" s="10">
        <f t="shared" si="18"/>
        <v>103506.24492399377</v>
      </c>
      <c r="H186" s="10">
        <f>等额本金!E190</f>
        <v>34.821839080460215</v>
      </c>
      <c r="I186" s="10">
        <f>等额本息!E190</f>
        <v>45.172463572859115</v>
      </c>
      <c r="J186" s="3">
        <f t="shared" si="14"/>
        <v>103506.244923989</v>
      </c>
      <c r="K186" s="24" t="s">
        <v>397</v>
      </c>
      <c r="L186" s="1" t="s">
        <v>195</v>
      </c>
      <c r="M186" s="3">
        <f>等额本金!C190</f>
        <v>1167.7203065134247</v>
      </c>
      <c r="N186" s="3">
        <f t="shared" si="19"/>
        <v>327695.88122605567</v>
      </c>
      <c r="P186" s="3">
        <f>等额本息!C190</f>
        <v>1512.5323655311461</v>
      </c>
      <c r="Q186" s="3">
        <f t="shared" si="20"/>
        <v>367388.98165222455</v>
      </c>
      <c r="R186" s="10">
        <f t="shared" si="15"/>
        <v>39693.100426168879</v>
      </c>
    </row>
    <row r="187" spans="1:18" x14ac:dyDescent="0.25">
      <c r="A187" s="1" t="s">
        <v>196</v>
      </c>
      <c r="B187" s="3">
        <f>等额本金!B191</f>
        <v>2097.7011494252874</v>
      </c>
      <c r="C187" s="3">
        <f t="shared" si="16"/>
        <v>383879.3103448287</v>
      </c>
      <c r="D187" s="3"/>
      <c r="E187" s="3">
        <f>等额本息!B191</f>
        <v>2041.8575105217337</v>
      </c>
      <c r="F187" s="3">
        <f t="shared" si="17"/>
        <v>280317.22178193135</v>
      </c>
      <c r="G187" s="10">
        <f t="shared" si="18"/>
        <v>103562.08856289735</v>
      </c>
      <c r="H187" s="10">
        <f>等额本金!E191</f>
        <v>34.612068965517686</v>
      </c>
      <c r="I187" s="10">
        <f>等额本息!E191</f>
        <v>44.968277821806943</v>
      </c>
      <c r="J187" s="3">
        <f t="shared" si="14"/>
        <v>103562.08856289258</v>
      </c>
      <c r="K187" s="24" t="s">
        <v>397</v>
      </c>
      <c r="L187" s="1" t="s">
        <v>196</v>
      </c>
      <c r="M187" s="3">
        <f>等额本金!C191</f>
        <v>1160.7279693486739</v>
      </c>
      <c r="N187" s="3">
        <f t="shared" si="19"/>
        <v>328856.60919540434</v>
      </c>
      <c r="P187" s="3">
        <f>等额本息!C191</f>
        <v>1505.7487857619708</v>
      </c>
      <c r="Q187" s="3">
        <f t="shared" si="20"/>
        <v>368894.73043798655</v>
      </c>
      <c r="R187" s="10">
        <f t="shared" si="15"/>
        <v>40038.121242582216</v>
      </c>
    </row>
    <row r="188" spans="1:18" x14ac:dyDescent="0.25">
      <c r="A188" s="1" t="s">
        <v>197</v>
      </c>
      <c r="B188" s="3">
        <f>等额本金!B192</f>
        <v>2097.7011494252874</v>
      </c>
      <c r="C188" s="3">
        <f t="shared" si="16"/>
        <v>385977.01149425399</v>
      </c>
      <c r="D188" s="3"/>
      <c r="E188" s="3">
        <f>等额本息!B192</f>
        <v>2048.6637022234731</v>
      </c>
      <c r="F188" s="3">
        <f t="shared" si="17"/>
        <v>282365.8854841548</v>
      </c>
      <c r="G188" s="10">
        <f t="shared" si="18"/>
        <v>103611.12601009919</v>
      </c>
      <c r="H188" s="10">
        <f>等额本金!E192</f>
        <v>34.402298850575157</v>
      </c>
      <c r="I188" s="10">
        <f>等额本息!E192</f>
        <v>44.763411451584595</v>
      </c>
      <c r="J188" s="3">
        <f t="shared" si="14"/>
        <v>103611.12601009438</v>
      </c>
      <c r="K188" s="24" t="s">
        <v>397</v>
      </c>
      <c r="L188" s="1" t="s">
        <v>197</v>
      </c>
      <c r="M188" s="3">
        <f>等额本金!C192</f>
        <v>1153.7356321839231</v>
      </c>
      <c r="N188" s="3">
        <f t="shared" si="19"/>
        <v>330010.34482758824</v>
      </c>
      <c r="P188" s="3">
        <f>等额本息!C192</f>
        <v>1498.9425940602314</v>
      </c>
      <c r="Q188" s="3">
        <f t="shared" si="20"/>
        <v>370393.67303204676</v>
      </c>
      <c r="R188" s="10">
        <f t="shared" si="15"/>
        <v>40383.328204458521</v>
      </c>
    </row>
    <row r="189" spans="1:18" x14ac:dyDescent="0.25">
      <c r="A189" s="1" t="s">
        <v>198</v>
      </c>
      <c r="B189" s="3">
        <f>等额本金!B193</f>
        <v>2097.7011494252874</v>
      </c>
      <c r="C189" s="3">
        <f t="shared" si="16"/>
        <v>388074.71264367929</v>
      </c>
      <c r="D189" s="3"/>
      <c r="E189" s="3">
        <f>等额本息!B193</f>
        <v>2055.4925812308848</v>
      </c>
      <c r="F189" s="3">
        <f t="shared" si="17"/>
        <v>284421.37806538568</v>
      </c>
      <c r="G189" s="10">
        <f t="shared" si="18"/>
        <v>103653.33457829361</v>
      </c>
      <c r="H189" s="10">
        <f>等额本金!E193</f>
        <v>34.192528735632628</v>
      </c>
      <c r="I189" s="10">
        <f>等额本息!E193</f>
        <v>44.55786219346151</v>
      </c>
      <c r="J189" s="3">
        <f t="shared" si="14"/>
        <v>103653.33457828882</v>
      </c>
      <c r="K189" s="24" t="s">
        <v>397</v>
      </c>
      <c r="L189" s="1" t="s">
        <v>198</v>
      </c>
      <c r="M189" s="3">
        <f>等额本金!C193</f>
        <v>1146.7432950191721</v>
      </c>
      <c r="N189" s="3">
        <f t="shared" si="19"/>
        <v>331157.08812260738</v>
      </c>
      <c r="P189" s="3">
        <f>等额本息!C193</f>
        <v>1492.11371505282</v>
      </c>
      <c r="Q189" s="3">
        <f t="shared" si="20"/>
        <v>371885.7867470996</v>
      </c>
      <c r="R189" s="10">
        <f t="shared" si="15"/>
        <v>40728.698624492215</v>
      </c>
    </row>
    <row r="190" spans="1:18" x14ac:dyDescent="0.25">
      <c r="A190" s="1" t="s">
        <v>199</v>
      </c>
      <c r="B190" s="3">
        <f>等额本金!B194</f>
        <v>2097.7011494252874</v>
      </c>
      <c r="C190" s="3">
        <f t="shared" si="16"/>
        <v>390172.41379310458</v>
      </c>
      <c r="D190" s="3"/>
      <c r="E190" s="3">
        <f>等额本息!B194</f>
        <v>2062.3442231683212</v>
      </c>
      <c r="F190" s="3">
        <f t="shared" si="17"/>
        <v>286483.72228855401</v>
      </c>
      <c r="G190" s="10">
        <f t="shared" si="18"/>
        <v>103688.69150455057</v>
      </c>
      <c r="H190" s="10">
        <f>等额本金!E194</f>
        <v>33.982758620690099</v>
      </c>
      <c r="I190" s="10">
        <f>等额本息!E194</f>
        <v>44.351627771144678</v>
      </c>
      <c r="J190" s="3">
        <f t="shared" si="14"/>
        <v>103688.69150454579</v>
      </c>
      <c r="K190" s="24" t="s">
        <v>397</v>
      </c>
      <c r="L190" s="1" t="s">
        <v>199</v>
      </c>
      <c r="M190" s="3">
        <f>等额本金!C194</f>
        <v>1139.7509578544211</v>
      </c>
      <c r="N190" s="3">
        <f t="shared" si="19"/>
        <v>332296.83908046182</v>
      </c>
      <c r="P190" s="3">
        <f>等额本息!C194</f>
        <v>1485.2620731153836</v>
      </c>
      <c r="Q190" s="3">
        <f t="shared" si="20"/>
        <v>373371.04882021499</v>
      </c>
      <c r="R190" s="10">
        <f t="shared" si="15"/>
        <v>41074.209739753162</v>
      </c>
    </row>
    <row r="191" spans="1:18" x14ac:dyDescent="0.25">
      <c r="A191" s="1" t="s">
        <v>200</v>
      </c>
      <c r="B191" s="3">
        <f>等额本金!B195</f>
        <v>2097.7011494252874</v>
      </c>
      <c r="C191" s="3">
        <f t="shared" si="16"/>
        <v>392270.11494252988</v>
      </c>
      <c r="D191" s="3"/>
      <c r="E191" s="3">
        <f>等额本息!B195</f>
        <v>2069.218703912215</v>
      </c>
      <c r="F191" s="3">
        <f t="shared" si="17"/>
        <v>288552.94099246623</v>
      </c>
      <c r="G191" s="10">
        <f t="shared" si="18"/>
        <v>103717.17395006365</v>
      </c>
      <c r="H191" s="10">
        <f>等额本金!E195</f>
        <v>33.77298850574757</v>
      </c>
      <c r="I191" s="10">
        <f>等额本息!E195</f>
        <v>44.144705900753458</v>
      </c>
      <c r="J191" s="3">
        <f t="shared" si="14"/>
        <v>103717.17395005887</v>
      </c>
      <c r="K191" s="24" t="s">
        <v>397</v>
      </c>
      <c r="L191" s="1" t="s">
        <v>200</v>
      </c>
      <c r="M191" s="3">
        <f>等额本金!C195</f>
        <v>1132.7586206896701</v>
      </c>
      <c r="N191" s="3">
        <f t="shared" si="19"/>
        <v>333429.59770115151</v>
      </c>
      <c r="P191" s="3">
        <f>等额本息!C195</f>
        <v>1478.3875923714895</v>
      </c>
      <c r="Q191" s="3">
        <f t="shared" si="20"/>
        <v>374849.43641258648</v>
      </c>
      <c r="R191" s="10">
        <f t="shared" si="15"/>
        <v>41419.838711434975</v>
      </c>
    </row>
    <row r="192" spans="1:18" x14ac:dyDescent="0.25">
      <c r="A192" s="1" t="s">
        <v>201</v>
      </c>
      <c r="B192" s="3">
        <f>等额本金!B196</f>
        <v>2097.7011494252874</v>
      </c>
      <c r="C192" s="3">
        <f t="shared" si="16"/>
        <v>394367.81609195517</v>
      </c>
      <c r="D192" s="3"/>
      <c r="E192" s="3">
        <f>等额本息!B196</f>
        <v>2076.1160995919226</v>
      </c>
      <c r="F192" s="3">
        <f t="shared" si="17"/>
        <v>290629.05709205818</v>
      </c>
      <c r="G192" s="10">
        <f t="shared" si="18"/>
        <v>103738.75899989699</v>
      </c>
      <c r="H192" s="10">
        <f>等额本金!E196</f>
        <v>33.563218390805041</v>
      </c>
      <c r="I192" s="10">
        <f>等额本息!E196</f>
        <v>43.937094290794263</v>
      </c>
      <c r="J192" s="3">
        <f t="shared" si="14"/>
        <v>103738.75899989222</v>
      </c>
      <c r="K192" s="24" t="s">
        <v>397</v>
      </c>
      <c r="L192" s="1" t="s">
        <v>201</v>
      </c>
      <c r="M192" s="3">
        <f>等额本金!C196</f>
        <v>1125.7662835249191</v>
      </c>
      <c r="N192" s="3">
        <f t="shared" si="19"/>
        <v>334555.36398467643</v>
      </c>
      <c r="P192" s="3">
        <f>等额本息!C196</f>
        <v>1471.4901966917821</v>
      </c>
      <c r="Q192" s="3">
        <f t="shared" si="20"/>
        <v>376320.92660927825</v>
      </c>
      <c r="R192" s="10">
        <f t="shared" si="15"/>
        <v>41765.562624601822</v>
      </c>
    </row>
    <row r="193" spans="1:18" x14ac:dyDescent="0.25">
      <c r="A193" s="1" t="s">
        <v>202</v>
      </c>
      <c r="B193" s="3">
        <f>等额本金!B197</f>
        <v>2097.7011494252874</v>
      </c>
      <c r="C193" s="3">
        <f t="shared" si="16"/>
        <v>396465.51724138047</v>
      </c>
      <c r="D193" s="3"/>
      <c r="E193" s="3">
        <f>等额本息!B197</f>
        <v>2083.0364865905622</v>
      </c>
      <c r="F193" s="3">
        <f t="shared" si="17"/>
        <v>292712.09357864875</v>
      </c>
      <c r="G193" s="10">
        <f t="shared" si="18"/>
        <v>103753.42366273172</v>
      </c>
      <c r="H193" s="10">
        <f>等额本金!E197</f>
        <v>33.353448275862512</v>
      </c>
      <c r="I193" s="10">
        <f>等额本息!E197</f>
        <v>43.728790642135209</v>
      </c>
      <c r="J193" s="3">
        <f t="shared" si="14"/>
        <v>103753.42366272697</v>
      </c>
      <c r="K193" s="24" t="s">
        <v>397</v>
      </c>
      <c r="L193" s="1" t="s">
        <v>202</v>
      </c>
      <c r="M193" s="3">
        <f>等额本金!C197</f>
        <v>1118.7739463601681</v>
      </c>
      <c r="N193" s="3">
        <f t="shared" si="19"/>
        <v>335674.13793103659</v>
      </c>
      <c r="P193" s="3">
        <f>等额本息!C197</f>
        <v>1464.5698096931421</v>
      </c>
      <c r="Q193" s="3">
        <f t="shared" si="20"/>
        <v>377785.49641897139</v>
      </c>
      <c r="R193" s="10">
        <f t="shared" si="15"/>
        <v>42111.358487934805</v>
      </c>
    </row>
    <row r="194" spans="1:18" x14ac:dyDescent="0.25">
      <c r="A194" s="1" t="s">
        <v>203</v>
      </c>
      <c r="B194" s="3">
        <f>等额本金!B198</f>
        <v>2097.7011494252874</v>
      </c>
      <c r="C194" s="3">
        <f t="shared" si="16"/>
        <v>398563.21839080576</v>
      </c>
      <c r="D194" s="3"/>
      <c r="E194" s="3">
        <f>等额本息!B198</f>
        <v>2089.9799415458642</v>
      </c>
      <c r="F194" s="3">
        <f t="shared" si="17"/>
        <v>294802.07352019462</v>
      </c>
      <c r="G194" s="10">
        <f t="shared" si="18"/>
        <v>103761.14487061114</v>
      </c>
      <c r="H194" s="10">
        <f>等额本金!E198</f>
        <v>33.143678160919983</v>
      </c>
      <c r="I194" s="10">
        <f>等额本息!E198</f>
        <v>43.519792647980623</v>
      </c>
      <c r="J194" s="3">
        <f t="shared" si="14"/>
        <v>103761.1448706064</v>
      </c>
      <c r="K194" s="24" t="s">
        <v>397</v>
      </c>
      <c r="L194" s="1" t="s">
        <v>203</v>
      </c>
      <c r="M194" s="3">
        <f>等额本金!C198</f>
        <v>1111.7816091954171</v>
      </c>
      <c r="N194" s="3">
        <f t="shared" si="19"/>
        <v>336785.91954023199</v>
      </c>
      <c r="P194" s="3">
        <f>等额本息!C198</f>
        <v>1457.6263547378403</v>
      </c>
      <c r="Q194" s="3">
        <f t="shared" si="20"/>
        <v>379243.12277370924</v>
      </c>
      <c r="R194" s="10">
        <f t="shared" si="15"/>
        <v>42457.203233477252</v>
      </c>
    </row>
    <row r="195" spans="1:18" x14ac:dyDescent="0.25">
      <c r="A195" s="1" t="s">
        <v>204</v>
      </c>
      <c r="B195" s="3">
        <f>等额本金!B199</f>
        <v>2097.7011494252874</v>
      </c>
      <c r="C195" s="3">
        <f t="shared" si="16"/>
        <v>400660.91954023106</v>
      </c>
      <c r="D195" s="3"/>
      <c r="E195" s="3">
        <f>等额本息!B199</f>
        <v>2096.946541351017</v>
      </c>
      <c r="F195" s="3">
        <f t="shared" si="17"/>
        <v>296899.02006154566</v>
      </c>
      <c r="G195" s="10">
        <f t="shared" si="18"/>
        <v>103761.8994786854</v>
      </c>
      <c r="H195" s="10">
        <f>等额本金!E199</f>
        <v>32.933908045977454</v>
      </c>
      <c r="I195" s="10">
        <f>等额本息!E199</f>
        <v>43.310097993845524</v>
      </c>
      <c r="J195" s="3">
        <f t="shared" si="14"/>
        <v>103761.8994786807</v>
      </c>
      <c r="K195" s="24" t="s">
        <v>397</v>
      </c>
      <c r="L195" s="1" t="s">
        <v>204</v>
      </c>
      <c r="M195" s="3">
        <f>等额本金!C199</f>
        <v>1104.7892720306661</v>
      </c>
      <c r="N195" s="3">
        <f t="shared" si="19"/>
        <v>337890.70881226263</v>
      </c>
      <c r="P195" s="3">
        <f>等额本息!C199</f>
        <v>1450.6597549326875</v>
      </c>
      <c r="Q195" s="3">
        <f t="shared" si="20"/>
        <v>380693.78252864192</v>
      </c>
      <c r="R195" s="10">
        <f t="shared" si="15"/>
        <v>42803.073716379295</v>
      </c>
    </row>
    <row r="196" spans="1:18" x14ac:dyDescent="0.25">
      <c r="A196" s="1" t="s">
        <v>205</v>
      </c>
      <c r="B196" s="3">
        <f>等额本金!B200</f>
        <v>2097.7011494252874</v>
      </c>
      <c r="C196" s="3">
        <f t="shared" si="16"/>
        <v>402758.62068965635</v>
      </c>
      <c r="D196" s="3"/>
      <c r="E196" s="3">
        <f>等额本息!B200</f>
        <v>2103.9363631555207</v>
      </c>
      <c r="F196" s="3">
        <f t="shared" si="17"/>
        <v>299002.9564247012</v>
      </c>
      <c r="G196" s="10">
        <f t="shared" si="18"/>
        <v>103755.66426495515</v>
      </c>
      <c r="H196" s="10">
        <f>等额本金!E200</f>
        <v>32.724137931034925</v>
      </c>
      <c r="I196" s="10">
        <f>等额本息!E200</f>
        <v>43.099704357529966</v>
      </c>
      <c r="J196" s="3">
        <f t="shared" si="14"/>
        <v>103755.66426495041</v>
      </c>
      <c r="K196" s="24" t="s">
        <v>397</v>
      </c>
      <c r="L196" s="1" t="s">
        <v>205</v>
      </c>
      <c r="M196" s="3">
        <f>等额本金!C200</f>
        <v>1097.7969348659151</v>
      </c>
      <c r="N196" s="3">
        <f t="shared" si="19"/>
        <v>338988.50574712857</v>
      </c>
      <c r="P196" s="3">
        <f>等额本息!C200</f>
        <v>1443.6699331281841</v>
      </c>
      <c r="Q196" s="3">
        <f t="shared" si="20"/>
        <v>382137.4524617701</v>
      </c>
      <c r="R196" s="10">
        <f t="shared" si="15"/>
        <v>43148.946714641526</v>
      </c>
    </row>
    <row r="197" spans="1:18" x14ac:dyDescent="0.25">
      <c r="A197" s="1" t="s">
        <v>206</v>
      </c>
      <c r="B197" s="3">
        <f>等额本金!B201</f>
        <v>2097.7011494252874</v>
      </c>
      <c r="C197" s="3">
        <f t="shared" si="16"/>
        <v>404856.32183908165</v>
      </c>
      <c r="D197" s="3"/>
      <c r="E197" s="3">
        <f>等额本息!B201</f>
        <v>2110.9494843660386</v>
      </c>
      <c r="F197" s="3">
        <f t="shared" si="17"/>
        <v>301113.90590906725</v>
      </c>
      <c r="G197" s="10">
        <f t="shared" si="18"/>
        <v>103742.41593001439</v>
      </c>
      <c r="H197" s="10">
        <f>等额本金!E201</f>
        <v>32.514367816092395</v>
      </c>
      <c r="I197" s="10">
        <f>等额本息!E201</f>
        <v>42.888609409093363</v>
      </c>
      <c r="J197" s="3">
        <f t="shared" si="14"/>
        <v>103742.41593000967</v>
      </c>
      <c r="K197" s="24" t="s">
        <v>397</v>
      </c>
      <c r="L197" s="1" t="s">
        <v>206</v>
      </c>
      <c r="M197" s="3">
        <f>等额本金!C201</f>
        <v>1090.8045977011641</v>
      </c>
      <c r="N197" s="3">
        <f t="shared" si="19"/>
        <v>340079.31034482975</v>
      </c>
      <c r="P197" s="3">
        <f>等额本息!C201</f>
        <v>1436.6568119176657</v>
      </c>
      <c r="Q197" s="3">
        <f t="shared" si="20"/>
        <v>383574.10927368776</v>
      </c>
      <c r="R197" s="10">
        <f t="shared" si="15"/>
        <v>43494.798928858014</v>
      </c>
    </row>
    <row r="198" spans="1:18" x14ac:dyDescent="0.25">
      <c r="A198" s="1" t="s">
        <v>207</v>
      </c>
      <c r="B198" s="3">
        <f>等额本金!B202</f>
        <v>2097.7011494252874</v>
      </c>
      <c r="C198" s="3">
        <f t="shared" si="16"/>
        <v>406954.02298850694</v>
      </c>
      <c r="D198" s="3"/>
      <c r="E198" s="3">
        <f>等额本息!B202</f>
        <v>2117.9859826472593</v>
      </c>
      <c r="F198" s="3">
        <f t="shared" si="17"/>
        <v>303231.89189171453</v>
      </c>
      <c r="G198" s="10">
        <f t="shared" si="18"/>
        <v>103722.13109679241</v>
      </c>
      <c r="H198" s="10">
        <f>等额本金!E202</f>
        <v>32.304597701149866</v>
      </c>
      <c r="I198" s="10">
        <f>等额本息!E202</f>
        <v>42.676810810828634</v>
      </c>
      <c r="J198" s="3">
        <f t="shared" ref="J198:J261" si="21">(I198-H198)*10000</f>
        <v>103722.13109678768</v>
      </c>
      <c r="K198" s="24" t="s">
        <v>397</v>
      </c>
      <c r="L198" s="1" t="s">
        <v>207</v>
      </c>
      <c r="M198" s="3">
        <f>等额本金!C202</f>
        <v>1083.8122605364133</v>
      </c>
      <c r="N198" s="3">
        <f t="shared" si="19"/>
        <v>341163.12260536617</v>
      </c>
      <c r="P198" s="3">
        <f>等额本息!C202</f>
        <v>1429.6203136364454</v>
      </c>
      <c r="Q198" s="3">
        <f t="shared" si="20"/>
        <v>385003.7295873242</v>
      </c>
      <c r="R198" s="10">
        <f t="shared" ref="R198:R261" si="22">Q198-N198</f>
        <v>43840.60698195803</v>
      </c>
    </row>
    <row r="199" spans="1:18" x14ac:dyDescent="0.25">
      <c r="A199" s="1" t="s">
        <v>208</v>
      </c>
      <c r="B199" s="3">
        <f>等额本金!B203</f>
        <v>2097.7011494252874</v>
      </c>
      <c r="C199" s="3">
        <f t="shared" ref="C199:C262" si="23">IF(B199=0,0,C198+B199)</f>
        <v>409051.72413793224</v>
      </c>
      <c r="D199" s="3"/>
      <c r="E199" s="3">
        <f>等额本息!B203</f>
        <v>2125.0459359227498</v>
      </c>
      <c r="F199" s="3">
        <f t="shared" ref="F199:F262" si="24">IF(B199=0,0,F198+E199)</f>
        <v>305356.9378276373</v>
      </c>
      <c r="G199" s="10">
        <f t="shared" ref="G199:G262" si="25">C199-F199</f>
        <v>103694.78631029493</v>
      </c>
      <c r="H199" s="10">
        <f>等额本金!E203</f>
        <v>32.094827586207337</v>
      </c>
      <c r="I199" s="10">
        <f>等额本息!E203</f>
        <v>42.464306217236356</v>
      </c>
      <c r="J199" s="3">
        <f t="shared" si="21"/>
        <v>103694.78631029019</v>
      </c>
      <c r="K199" s="24" t="s">
        <v>397</v>
      </c>
      <c r="L199" s="1" t="s">
        <v>208</v>
      </c>
      <c r="M199" s="3">
        <f>等额本金!C203</f>
        <v>1076.8199233716623</v>
      </c>
      <c r="N199" s="3">
        <f t="shared" ref="N199:N262" si="26">IF(M199&lt;0.0001,0,N198+M199)</f>
        <v>342239.94252873783</v>
      </c>
      <c r="P199" s="3">
        <f>等额本息!C203</f>
        <v>1422.5603603609545</v>
      </c>
      <c r="Q199" s="3">
        <f t="shared" ref="Q199:Q262" si="27">IF(M199&lt;0.0001,0,Q198+P199)</f>
        <v>386426.28994768515</v>
      </c>
      <c r="R199" s="10">
        <f t="shared" si="22"/>
        <v>44186.34741894732</v>
      </c>
    </row>
    <row r="200" spans="1:18" x14ac:dyDescent="0.25">
      <c r="A200" s="1" t="s">
        <v>209</v>
      </c>
      <c r="B200" s="3">
        <f>等额本金!B204</f>
        <v>2097.7011494252874</v>
      </c>
      <c r="C200" s="3">
        <f t="shared" si="23"/>
        <v>411149.42528735753</v>
      </c>
      <c r="D200" s="3"/>
      <c r="E200" s="3">
        <f>等额本息!B204</f>
        <v>2132.1294223758259</v>
      </c>
      <c r="F200" s="3">
        <f t="shared" si="24"/>
        <v>307489.06725001312</v>
      </c>
      <c r="G200" s="10">
        <f t="shared" si="25"/>
        <v>103660.35803734441</v>
      </c>
      <c r="H200" s="10">
        <f>等额本金!E204</f>
        <v>31.885057471264805</v>
      </c>
      <c r="I200" s="10">
        <f>等额本息!E204</f>
        <v>42.251093274998773</v>
      </c>
      <c r="J200" s="3">
        <f t="shared" si="21"/>
        <v>103660.35803733968</v>
      </c>
      <c r="K200" s="24" t="s">
        <v>397</v>
      </c>
      <c r="L200" s="1" t="s">
        <v>209</v>
      </c>
      <c r="M200" s="3">
        <f>等额本金!C204</f>
        <v>1069.8275862069113</v>
      </c>
      <c r="N200" s="3">
        <f t="shared" si="26"/>
        <v>343309.77011494472</v>
      </c>
      <c r="P200" s="3">
        <f>等额本息!C204</f>
        <v>1415.4768739078786</v>
      </c>
      <c r="Q200" s="3">
        <f t="shared" si="27"/>
        <v>387841.76682159305</v>
      </c>
      <c r="R200" s="10">
        <f t="shared" si="22"/>
        <v>44531.996706648322</v>
      </c>
    </row>
    <row r="201" spans="1:18" x14ac:dyDescent="0.25">
      <c r="A201" s="1" t="s">
        <v>210</v>
      </c>
      <c r="B201" s="3">
        <f>等额本金!B205</f>
        <v>2097.7011494252874</v>
      </c>
      <c r="C201" s="3">
        <f t="shared" si="23"/>
        <v>413247.12643678283</v>
      </c>
      <c r="D201" s="3"/>
      <c r="E201" s="3">
        <f>等额本息!B205</f>
        <v>2139.2365204504122</v>
      </c>
      <c r="F201" s="3">
        <f t="shared" si="24"/>
        <v>309628.30377046351</v>
      </c>
      <c r="G201" s="10">
        <f t="shared" si="25"/>
        <v>103618.82266631932</v>
      </c>
      <c r="H201" s="10">
        <f>等额本金!E205</f>
        <v>31.675287356322276</v>
      </c>
      <c r="I201" s="10">
        <f>等额本息!E205</f>
        <v>42.037169622953733</v>
      </c>
      <c r="J201" s="3">
        <f t="shared" si="21"/>
        <v>103618.82266631458</v>
      </c>
      <c r="K201" s="24" t="s">
        <v>397</v>
      </c>
      <c r="L201" s="1" t="s">
        <v>210</v>
      </c>
      <c r="M201" s="3">
        <f>等额本金!C205</f>
        <v>1062.8352490421603</v>
      </c>
      <c r="N201" s="3">
        <f t="shared" si="26"/>
        <v>344372.60536398686</v>
      </c>
      <c r="P201" s="3">
        <f>等额本息!C205</f>
        <v>1408.3697758332926</v>
      </c>
      <c r="Q201" s="3">
        <f t="shared" si="27"/>
        <v>389250.13659742632</v>
      </c>
      <c r="R201" s="10">
        <f t="shared" si="22"/>
        <v>44877.531233439455</v>
      </c>
    </row>
    <row r="202" spans="1:18" x14ac:dyDescent="0.25">
      <c r="A202" s="1" t="s">
        <v>211</v>
      </c>
      <c r="B202" s="3">
        <f>等额本金!B206</f>
        <v>2097.7011494252874</v>
      </c>
      <c r="C202" s="3">
        <f t="shared" si="23"/>
        <v>415344.82758620812</v>
      </c>
      <c r="D202" s="3"/>
      <c r="E202" s="3">
        <f>等额本息!B206</f>
        <v>2146.3673088519135</v>
      </c>
      <c r="F202" s="3">
        <f t="shared" si="24"/>
        <v>311774.67107931542</v>
      </c>
      <c r="G202" s="10">
        <f t="shared" si="25"/>
        <v>103570.1565068927</v>
      </c>
      <c r="H202" s="10">
        <f>等额本金!E206</f>
        <v>31.465517241379747</v>
      </c>
      <c r="I202" s="10">
        <f>等额本息!E206</f>
        <v>41.822532892068537</v>
      </c>
      <c r="J202" s="3">
        <f t="shared" si="21"/>
        <v>103570.1565068879</v>
      </c>
      <c r="K202" s="24" t="s">
        <v>397</v>
      </c>
      <c r="L202" s="1" t="s">
        <v>211</v>
      </c>
      <c r="M202" s="3">
        <f>等额本金!C206</f>
        <v>1055.8429118774093</v>
      </c>
      <c r="N202" s="3">
        <f t="shared" si="26"/>
        <v>345428.4482758643</v>
      </c>
      <c r="P202" s="3">
        <f>等额本息!C206</f>
        <v>1401.2389874317912</v>
      </c>
      <c r="Q202" s="3">
        <f t="shared" si="27"/>
        <v>390651.37558485812</v>
      </c>
      <c r="R202" s="10">
        <f t="shared" si="22"/>
        <v>45222.927308993821</v>
      </c>
    </row>
    <row r="203" spans="1:18" x14ac:dyDescent="0.25">
      <c r="A203" s="1" t="s">
        <v>212</v>
      </c>
      <c r="B203" s="3">
        <f>等额本金!B207</f>
        <v>2097.7011494252874</v>
      </c>
      <c r="C203" s="3">
        <f t="shared" si="23"/>
        <v>417442.52873563342</v>
      </c>
      <c r="D203" s="3"/>
      <c r="E203" s="3">
        <f>等额本息!B207</f>
        <v>2153.5218665480866</v>
      </c>
      <c r="F203" s="3">
        <f t="shared" si="24"/>
        <v>313928.19294586353</v>
      </c>
      <c r="G203" s="10">
        <f t="shared" si="25"/>
        <v>103514.33578976989</v>
      </c>
      <c r="H203" s="10">
        <f>等额本金!E207</f>
        <v>31.255747126437218</v>
      </c>
      <c r="I203" s="10">
        <f>等额本息!E207</f>
        <v>41.607180705413725</v>
      </c>
      <c r="J203" s="3">
        <f t="shared" si="21"/>
        <v>103514.33578976507</v>
      </c>
      <c r="K203" s="24" t="s">
        <v>397</v>
      </c>
      <c r="L203" s="1" t="s">
        <v>212</v>
      </c>
      <c r="M203" s="3">
        <f>等额本金!C207</f>
        <v>1048.8505747126583</v>
      </c>
      <c r="N203" s="3">
        <f t="shared" si="26"/>
        <v>346477.29885057698</v>
      </c>
      <c r="P203" s="3">
        <f>等额本息!C207</f>
        <v>1394.084429735618</v>
      </c>
      <c r="Q203" s="3">
        <f t="shared" si="27"/>
        <v>392045.46001459373</v>
      </c>
      <c r="R203" s="10">
        <f t="shared" si="22"/>
        <v>45568.161164016754</v>
      </c>
    </row>
    <row r="204" spans="1:18" x14ac:dyDescent="0.25">
      <c r="A204" s="1" t="s">
        <v>213</v>
      </c>
      <c r="B204" s="3">
        <f>等额本金!B208</f>
        <v>2097.7011494252874</v>
      </c>
      <c r="C204" s="3">
        <f t="shared" si="23"/>
        <v>419540.22988505871</v>
      </c>
      <c r="D204" s="3"/>
      <c r="E204" s="3">
        <f>等额本息!B208</f>
        <v>2160.7002727699137</v>
      </c>
      <c r="F204" s="3">
        <f t="shared" si="24"/>
        <v>316088.89321863343</v>
      </c>
      <c r="G204" s="10">
        <f t="shared" si="25"/>
        <v>103451.33666642528</v>
      </c>
      <c r="H204" s="10">
        <f>等额本金!E208</f>
        <v>31.045977011494688</v>
      </c>
      <c r="I204" s="10">
        <f>等额本息!E208</f>
        <v>41.391110678136734</v>
      </c>
      <c r="J204" s="3">
        <f t="shared" si="21"/>
        <v>103451.33666642045</v>
      </c>
      <c r="K204" s="24" t="s">
        <v>397</v>
      </c>
      <c r="L204" s="1" t="s">
        <v>213</v>
      </c>
      <c r="M204" s="3">
        <f>等额本金!C208</f>
        <v>1041.8582375479073</v>
      </c>
      <c r="N204" s="3">
        <f t="shared" si="26"/>
        <v>347519.15708812489</v>
      </c>
      <c r="P204" s="3">
        <f>等额本息!C208</f>
        <v>1386.9060235137908</v>
      </c>
      <c r="Q204" s="3">
        <f t="shared" si="27"/>
        <v>393432.36603810755</v>
      </c>
      <c r="R204" s="10">
        <f t="shared" si="22"/>
        <v>45913.208949982654</v>
      </c>
    </row>
    <row r="205" spans="1:18" x14ac:dyDescent="0.25">
      <c r="A205" s="1" t="s">
        <v>214</v>
      </c>
      <c r="B205" s="3">
        <f>等额本金!B209</f>
        <v>2097.7011494252874</v>
      </c>
      <c r="C205" s="3">
        <f t="shared" si="23"/>
        <v>421637.93103448401</v>
      </c>
      <c r="D205" s="3"/>
      <c r="E205" s="3">
        <f>等额本息!B209</f>
        <v>2167.9026070124801</v>
      </c>
      <c r="F205" s="3">
        <f t="shared" si="24"/>
        <v>318256.79582564591</v>
      </c>
      <c r="G205" s="10">
        <f t="shared" si="25"/>
        <v>103381.1352088381</v>
      </c>
      <c r="H205" s="10">
        <f>等额本金!E209</f>
        <v>30.836206896552159</v>
      </c>
      <c r="I205" s="10">
        <f>等额本息!E209</f>
        <v>41.174320417435482</v>
      </c>
      <c r="J205" s="3">
        <f t="shared" si="21"/>
        <v>103381.13520883322</v>
      </c>
      <c r="K205" s="24" t="s">
        <v>397</v>
      </c>
      <c r="L205" s="1" t="s">
        <v>214</v>
      </c>
      <c r="M205" s="3">
        <f>等额本金!C209</f>
        <v>1034.8659003831563</v>
      </c>
      <c r="N205" s="3">
        <f t="shared" si="26"/>
        <v>348554.02298850805</v>
      </c>
      <c r="P205" s="3">
        <f>等额本息!C209</f>
        <v>1379.7036892712244</v>
      </c>
      <c r="Q205" s="3">
        <f t="shared" si="27"/>
        <v>394812.06972737878</v>
      </c>
      <c r="R205" s="10">
        <f t="shared" si="22"/>
        <v>46258.046738870733</v>
      </c>
    </row>
    <row r="206" spans="1:18" x14ac:dyDescent="0.25">
      <c r="A206" s="1" t="s">
        <v>215</v>
      </c>
      <c r="B206" s="3">
        <f>等额本金!B210</f>
        <v>2097.7011494252874</v>
      </c>
      <c r="C206" s="3">
        <f t="shared" si="23"/>
        <v>423735.6321839093</v>
      </c>
      <c r="D206" s="3"/>
      <c r="E206" s="3">
        <f>等额本息!B210</f>
        <v>2175.1289490358549</v>
      </c>
      <c r="F206" s="3">
        <f t="shared" si="24"/>
        <v>320431.92477468174</v>
      </c>
      <c r="G206" s="10">
        <f t="shared" si="25"/>
        <v>103303.70740922756</v>
      </c>
      <c r="H206" s="10">
        <f>等额本金!E210</f>
        <v>30.62643678160963</v>
      </c>
      <c r="I206" s="10">
        <f>等额本息!E210</f>
        <v>40.956807522531896</v>
      </c>
      <c r="J206" s="3">
        <f t="shared" si="21"/>
        <v>103303.70740922265</v>
      </c>
      <c r="K206" s="24" t="s">
        <v>397</v>
      </c>
      <c r="L206" s="1" t="s">
        <v>215</v>
      </c>
      <c r="M206" s="3">
        <f>等额本金!C210</f>
        <v>1027.8735632184053</v>
      </c>
      <c r="N206" s="3">
        <f t="shared" si="26"/>
        <v>349581.89655172644</v>
      </c>
      <c r="P206" s="3">
        <f>等额本息!C210</f>
        <v>1372.4773472478494</v>
      </c>
      <c r="Q206" s="3">
        <f t="shared" si="27"/>
        <v>396184.54707462661</v>
      </c>
      <c r="R206" s="10">
        <f t="shared" si="22"/>
        <v>46602.650522900163</v>
      </c>
    </row>
    <row r="207" spans="1:18" x14ac:dyDescent="0.25">
      <c r="A207" s="1" t="s">
        <v>216</v>
      </c>
      <c r="B207" s="3">
        <f>等额本金!B211</f>
        <v>2097.7011494252874</v>
      </c>
      <c r="C207" s="3">
        <f t="shared" si="23"/>
        <v>425833.33333333459</v>
      </c>
      <c r="D207" s="3"/>
      <c r="E207" s="3">
        <f>等额本息!B211</f>
        <v>2182.3793788659746</v>
      </c>
      <c r="F207" s="3">
        <f t="shared" si="24"/>
        <v>322614.30415354774</v>
      </c>
      <c r="G207" s="10">
        <f t="shared" si="25"/>
        <v>103219.02917978686</v>
      </c>
      <c r="H207" s="10">
        <f>等额本金!E211</f>
        <v>30.416666666667098</v>
      </c>
      <c r="I207" s="10">
        <f>等额本息!E211</f>
        <v>40.738569584645298</v>
      </c>
      <c r="J207" s="3">
        <f t="shared" si="21"/>
        <v>103219.029179782</v>
      </c>
      <c r="K207" s="24" t="s">
        <v>397</v>
      </c>
      <c r="L207" s="1" t="s">
        <v>216</v>
      </c>
      <c r="M207" s="3">
        <f>等额本金!C211</f>
        <v>1020.8812260536544</v>
      </c>
      <c r="N207" s="3">
        <f t="shared" si="26"/>
        <v>350602.77777778008</v>
      </c>
      <c r="P207" s="3">
        <f>等额本息!C211</f>
        <v>1365.22691741773</v>
      </c>
      <c r="Q207" s="3">
        <f t="shared" si="27"/>
        <v>397549.77399204433</v>
      </c>
      <c r="R207" s="10">
        <f t="shared" si="22"/>
        <v>46946.996214264247</v>
      </c>
    </row>
    <row r="208" spans="1:18" x14ac:dyDescent="0.25">
      <c r="A208" s="1" t="s">
        <v>217</v>
      </c>
      <c r="B208" s="3">
        <f>等额本金!B212</f>
        <v>2097.7011494252874</v>
      </c>
      <c r="C208" s="3">
        <f t="shared" si="23"/>
        <v>427931.03448275989</v>
      </c>
      <c r="D208" s="3"/>
      <c r="E208" s="3">
        <f>等额本息!B212</f>
        <v>2189.6539767955278</v>
      </c>
      <c r="F208" s="3">
        <f t="shared" si="24"/>
        <v>324803.95813034329</v>
      </c>
      <c r="G208" s="10">
        <f t="shared" si="25"/>
        <v>103127.0763524166</v>
      </c>
      <c r="H208" s="10">
        <f>等额本金!E212</f>
        <v>30.206896551724569</v>
      </c>
      <c r="I208" s="10">
        <f>等额本息!E212</f>
        <v>40.519604186965744</v>
      </c>
      <c r="J208" s="3">
        <f t="shared" si="21"/>
        <v>103127.07635241175</v>
      </c>
      <c r="K208" s="24" t="s">
        <v>397</v>
      </c>
      <c r="L208" s="1" t="s">
        <v>217</v>
      </c>
      <c r="M208" s="3">
        <f>等额本金!C212</f>
        <v>1013.8888888889034</v>
      </c>
      <c r="N208" s="3">
        <f t="shared" si="26"/>
        <v>351616.66666666896</v>
      </c>
      <c r="P208" s="3">
        <f>等额本息!C212</f>
        <v>1357.9523194881767</v>
      </c>
      <c r="Q208" s="3">
        <f t="shared" si="27"/>
        <v>398907.72631153249</v>
      </c>
      <c r="R208" s="10">
        <f t="shared" si="22"/>
        <v>47291.059644863533</v>
      </c>
    </row>
    <row r="209" spans="1:18" x14ac:dyDescent="0.25">
      <c r="A209" s="1" t="s">
        <v>218</v>
      </c>
      <c r="B209" s="3">
        <f>等额本金!B213</f>
        <v>2097.7011494252874</v>
      </c>
      <c r="C209" s="3">
        <f t="shared" si="23"/>
        <v>430028.73563218518</v>
      </c>
      <c r="D209" s="3"/>
      <c r="E209" s="3">
        <f>等额本息!B213</f>
        <v>2196.9528233848459</v>
      </c>
      <c r="F209" s="3">
        <f t="shared" si="24"/>
        <v>327000.91095372813</v>
      </c>
      <c r="G209" s="10">
        <f t="shared" si="25"/>
        <v>103027.82467845705</v>
      </c>
      <c r="H209" s="10">
        <f>等额本金!E213</f>
        <v>29.99712643678204</v>
      </c>
      <c r="I209" s="10">
        <f>等额本息!E213</f>
        <v>40.299908904627266</v>
      </c>
      <c r="J209" s="3">
        <f t="shared" si="21"/>
        <v>103027.82467845226</v>
      </c>
      <c r="K209" s="24" t="s">
        <v>397</v>
      </c>
      <c r="L209" s="1" t="s">
        <v>218</v>
      </c>
      <c r="M209" s="3">
        <f>等额本金!C213</f>
        <v>1006.8965517241523</v>
      </c>
      <c r="N209" s="3">
        <f t="shared" si="26"/>
        <v>352623.56321839313</v>
      </c>
      <c r="P209" s="3">
        <f>等额本息!C213</f>
        <v>1350.6534728988584</v>
      </c>
      <c r="Q209" s="3">
        <f t="shared" si="27"/>
        <v>400258.37978443137</v>
      </c>
      <c r="R209" s="10">
        <f t="shared" si="22"/>
        <v>47634.816566038236</v>
      </c>
    </row>
    <row r="210" spans="1:18" x14ac:dyDescent="0.25">
      <c r="A210" s="1" t="s">
        <v>219</v>
      </c>
      <c r="B210" s="3">
        <f>等额本金!B214</f>
        <v>2097.7011494252874</v>
      </c>
      <c r="C210" s="3">
        <f t="shared" si="23"/>
        <v>432126.43678161048</v>
      </c>
      <c r="D210" s="3"/>
      <c r="E210" s="3">
        <f>等额本息!B214</f>
        <v>2204.2759994627954</v>
      </c>
      <c r="F210" s="3">
        <f t="shared" si="24"/>
        <v>329205.18695319095</v>
      </c>
      <c r="G210" s="10">
        <f t="shared" si="25"/>
        <v>102921.24982841953</v>
      </c>
      <c r="H210" s="10">
        <f>等额本金!E214</f>
        <v>29.787356321839511</v>
      </c>
      <c r="I210" s="10">
        <f>等额本息!E214</f>
        <v>40.079481304680989</v>
      </c>
      <c r="J210" s="3">
        <f t="shared" si="21"/>
        <v>102921.24982841479</v>
      </c>
      <c r="K210" s="24" t="s">
        <v>397</v>
      </c>
      <c r="L210" s="1" t="s">
        <v>219</v>
      </c>
      <c r="M210" s="3">
        <f>等额本金!C214</f>
        <v>999.90421455940145</v>
      </c>
      <c r="N210" s="3">
        <f t="shared" si="26"/>
        <v>353623.46743295254</v>
      </c>
      <c r="P210" s="3">
        <f>等额本息!C214</f>
        <v>1343.3302968209091</v>
      </c>
      <c r="Q210" s="3">
        <f t="shared" si="27"/>
        <v>401601.71008125227</v>
      </c>
      <c r="R210" s="10">
        <f t="shared" si="22"/>
        <v>47978.242648299725</v>
      </c>
    </row>
    <row r="211" spans="1:18" x14ac:dyDescent="0.25">
      <c r="A211" s="1" t="s">
        <v>220</v>
      </c>
      <c r="B211" s="3">
        <f>等额本金!B215</f>
        <v>2097.7011494252874</v>
      </c>
      <c r="C211" s="3">
        <f t="shared" si="23"/>
        <v>434224.13793103577</v>
      </c>
      <c r="D211" s="3"/>
      <c r="E211" s="3">
        <f>等额本息!B215</f>
        <v>2211.6235861276718</v>
      </c>
      <c r="F211" s="3">
        <f t="shared" si="24"/>
        <v>331416.8105393186</v>
      </c>
      <c r="G211" s="10">
        <f t="shared" si="25"/>
        <v>102807.32739171718</v>
      </c>
      <c r="H211" s="10">
        <f>等额本金!E215</f>
        <v>29.577586206896981</v>
      </c>
      <c r="I211" s="10">
        <f>等额本息!E215</f>
        <v>39.858318946068223</v>
      </c>
      <c r="J211" s="3">
        <f t="shared" si="21"/>
        <v>102807.32739171242</v>
      </c>
      <c r="K211" s="24" t="s">
        <v>397</v>
      </c>
      <c r="L211" s="1" t="s">
        <v>220</v>
      </c>
      <c r="M211" s="3">
        <f>等额本金!C215</f>
        <v>992.91187739465045</v>
      </c>
      <c r="N211" s="3">
        <f t="shared" si="26"/>
        <v>354616.3793103472</v>
      </c>
      <c r="P211" s="3">
        <f>等额本息!C215</f>
        <v>1335.9827101560329</v>
      </c>
      <c r="Q211" s="3">
        <f t="shared" si="27"/>
        <v>402937.69279140828</v>
      </c>
      <c r="R211" s="10">
        <f t="shared" si="22"/>
        <v>48321.313481061079</v>
      </c>
    </row>
    <row r="212" spans="1:18" x14ac:dyDescent="0.25">
      <c r="A212" s="1" t="s">
        <v>221</v>
      </c>
      <c r="B212" s="3">
        <f>等额本金!B216</f>
        <v>2097.7011494252874</v>
      </c>
      <c r="C212" s="3">
        <f t="shared" si="23"/>
        <v>436321.83908046107</v>
      </c>
      <c r="D212" s="3"/>
      <c r="E212" s="3">
        <f>等额本息!B216</f>
        <v>2218.9956647480967</v>
      </c>
      <c r="F212" s="3">
        <f t="shared" si="24"/>
        <v>333635.80620406667</v>
      </c>
      <c r="G212" s="10">
        <f t="shared" si="25"/>
        <v>102686.0328763944</v>
      </c>
      <c r="H212" s="10">
        <f>等额本金!E216</f>
        <v>29.367816091954452</v>
      </c>
      <c r="I212" s="10">
        <f>等额本息!E216</f>
        <v>39.636419379593413</v>
      </c>
      <c r="J212" s="3">
        <f t="shared" si="21"/>
        <v>102686.03287638961</v>
      </c>
      <c r="K212" s="24" t="s">
        <v>397</v>
      </c>
      <c r="L212" s="1" t="s">
        <v>221</v>
      </c>
      <c r="M212" s="3">
        <f>等额本金!C216</f>
        <v>985.91954022989944</v>
      </c>
      <c r="N212" s="3">
        <f t="shared" si="26"/>
        <v>355602.29885057709</v>
      </c>
      <c r="P212" s="3">
        <f>等额本息!C216</f>
        <v>1328.6106315356076</v>
      </c>
      <c r="Q212" s="3">
        <f t="shared" si="27"/>
        <v>404266.30342294386</v>
      </c>
      <c r="R212" s="10">
        <f t="shared" si="22"/>
        <v>48664.004572366772</v>
      </c>
    </row>
    <row r="213" spans="1:18" x14ac:dyDescent="0.25">
      <c r="A213" s="1" t="s">
        <v>222</v>
      </c>
      <c r="B213" s="3">
        <f>等额本金!B217</f>
        <v>2097.7011494252874</v>
      </c>
      <c r="C213" s="3">
        <f t="shared" si="23"/>
        <v>438419.54022988636</v>
      </c>
      <c r="D213" s="3"/>
      <c r="E213" s="3">
        <f>等额本息!B217</f>
        <v>2226.3923169639238</v>
      </c>
      <c r="F213" s="3">
        <f t="shared" si="24"/>
        <v>335862.1985210306</v>
      </c>
      <c r="G213" s="10">
        <f t="shared" si="25"/>
        <v>102557.34170885576</v>
      </c>
      <c r="H213" s="10">
        <f>等额本金!E217</f>
        <v>29.158045977011923</v>
      </c>
      <c r="I213" s="10">
        <f>等额本息!E217</f>
        <v>39.413780147897022</v>
      </c>
      <c r="J213" s="3">
        <f t="shared" si="21"/>
        <v>102557.34170885099</v>
      </c>
      <c r="K213" s="24" t="s">
        <v>397</v>
      </c>
      <c r="L213" s="1" t="s">
        <v>222</v>
      </c>
      <c r="M213" s="3">
        <f>等额本金!C217</f>
        <v>978.92720306514843</v>
      </c>
      <c r="N213" s="3">
        <f t="shared" si="26"/>
        <v>356581.22605364223</v>
      </c>
      <c r="P213" s="3">
        <f>等额本息!C217</f>
        <v>1321.2139793197805</v>
      </c>
      <c r="Q213" s="3">
        <f t="shared" si="27"/>
        <v>405587.51740226365</v>
      </c>
      <c r="R213" s="10">
        <f t="shared" si="22"/>
        <v>49006.291348621424</v>
      </c>
    </row>
    <row r="214" spans="1:18" x14ac:dyDescent="0.25">
      <c r="A214" s="1" t="s">
        <v>223</v>
      </c>
      <c r="B214" s="3">
        <f>等额本金!B218</f>
        <v>2097.7011494252874</v>
      </c>
      <c r="C214" s="3">
        <f t="shared" si="23"/>
        <v>440517.24137931166</v>
      </c>
      <c r="D214" s="3"/>
      <c r="E214" s="3">
        <f>等额本息!B218</f>
        <v>2233.8136246871372</v>
      </c>
      <c r="F214" s="3">
        <f t="shared" si="24"/>
        <v>338096.01214571774</v>
      </c>
      <c r="G214" s="10">
        <f t="shared" si="25"/>
        <v>102421.22923359391</v>
      </c>
      <c r="H214" s="10">
        <f>等额本金!E218</f>
        <v>28.948275862069394</v>
      </c>
      <c r="I214" s="10">
        <f>等额本息!E218</f>
        <v>39.190398785428307</v>
      </c>
      <c r="J214" s="3">
        <f t="shared" si="21"/>
        <v>102421.22923358913</v>
      </c>
      <c r="K214" s="24" t="s">
        <v>397</v>
      </c>
      <c r="L214" s="1" t="s">
        <v>223</v>
      </c>
      <c r="M214" s="3">
        <f>等额本金!C218</f>
        <v>971.93486590039743</v>
      </c>
      <c r="N214" s="3">
        <f t="shared" si="26"/>
        <v>357553.1609195426</v>
      </c>
      <c r="P214" s="3">
        <f>等额本息!C218</f>
        <v>1313.7926715965675</v>
      </c>
      <c r="Q214" s="3">
        <f t="shared" si="27"/>
        <v>406901.31007386022</v>
      </c>
      <c r="R214" s="10">
        <f t="shared" si="22"/>
        <v>49348.149154317623</v>
      </c>
    </row>
    <row r="215" spans="1:18" x14ac:dyDescent="0.25">
      <c r="A215" s="1" t="s">
        <v>224</v>
      </c>
      <c r="B215" s="3">
        <f>等额本金!B219</f>
        <v>2097.7011494252874</v>
      </c>
      <c r="C215" s="3">
        <f t="shared" si="23"/>
        <v>442614.94252873695</v>
      </c>
      <c r="D215" s="3"/>
      <c r="E215" s="3">
        <f>等额本息!B219</f>
        <v>2241.2596701027605</v>
      </c>
      <c r="F215" s="3">
        <f t="shared" si="24"/>
        <v>340337.27181582048</v>
      </c>
      <c r="G215" s="10">
        <f t="shared" si="25"/>
        <v>102277.67071291647</v>
      </c>
      <c r="H215" s="10">
        <f>等额本金!E219</f>
        <v>28.738505747126865</v>
      </c>
      <c r="I215" s="10">
        <f>等额本息!E219</f>
        <v>38.966272818418034</v>
      </c>
      <c r="J215" s="3">
        <f t="shared" si="21"/>
        <v>102277.67071291168</v>
      </c>
      <c r="K215" s="24" t="s">
        <v>397</v>
      </c>
      <c r="L215" s="1" t="s">
        <v>224</v>
      </c>
      <c r="M215" s="3">
        <f>等额本金!C219</f>
        <v>964.94252873564653</v>
      </c>
      <c r="N215" s="3">
        <f t="shared" si="26"/>
        <v>358518.10344827827</v>
      </c>
      <c r="P215" s="3">
        <f>等额本息!C219</f>
        <v>1306.3466261809438</v>
      </c>
      <c r="Q215" s="3">
        <f t="shared" si="27"/>
        <v>408207.65670004115</v>
      </c>
      <c r="R215" s="10">
        <f t="shared" si="22"/>
        <v>49689.553251762874</v>
      </c>
    </row>
    <row r="216" spans="1:18" x14ac:dyDescent="0.25">
      <c r="A216" s="1" t="s">
        <v>225</v>
      </c>
      <c r="B216" s="3">
        <f>等额本金!B220</f>
        <v>2097.7011494252874</v>
      </c>
      <c r="C216" s="3">
        <f t="shared" si="23"/>
        <v>444712.64367816225</v>
      </c>
      <c r="D216" s="3"/>
      <c r="E216" s="3">
        <f>等额本息!B220</f>
        <v>2248.7305356697698</v>
      </c>
      <c r="F216" s="3">
        <f t="shared" si="24"/>
        <v>342586.00235149026</v>
      </c>
      <c r="G216" s="10">
        <f t="shared" si="25"/>
        <v>102126.64132667199</v>
      </c>
      <c r="H216" s="10">
        <f>等额本金!E220</f>
        <v>28.528735632184333</v>
      </c>
      <c r="I216" s="10">
        <f>等额本息!E220</f>
        <v>38.741399764851053</v>
      </c>
      <c r="J216" s="3">
        <f t="shared" si="21"/>
        <v>102126.6413266672</v>
      </c>
      <c r="K216" s="24" t="s">
        <v>397</v>
      </c>
      <c r="L216" s="1" t="s">
        <v>225</v>
      </c>
      <c r="M216" s="3">
        <f>等额本金!C220</f>
        <v>957.95019157089553</v>
      </c>
      <c r="N216" s="3">
        <f t="shared" si="26"/>
        <v>359476.05363984918</v>
      </c>
      <c r="P216" s="3">
        <f>等额本息!C220</f>
        <v>1298.8757606139345</v>
      </c>
      <c r="Q216" s="3">
        <f t="shared" si="27"/>
        <v>409506.53246065509</v>
      </c>
      <c r="R216" s="10">
        <f t="shared" si="22"/>
        <v>50030.478820805904</v>
      </c>
    </row>
    <row r="217" spans="1:18" x14ac:dyDescent="0.25">
      <c r="A217" s="1" t="s">
        <v>226</v>
      </c>
      <c r="B217" s="3">
        <f>等额本金!B221</f>
        <v>2097.7011494252874</v>
      </c>
      <c r="C217" s="3">
        <f t="shared" si="23"/>
        <v>446810.34482758754</v>
      </c>
      <c r="D217" s="3"/>
      <c r="E217" s="3">
        <f>等额本息!B221</f>
        <v>2256.2263041220026</v>
      </c>
      <c r="F217" s="3">
        <f t="shared" si="24"/>
        <v>344842.22865561227</v>
      </c>
      <c r="G217" s="10">
        <f t="shared" si="25"/>
        <v>101968.11617197527</v>
      </c>
      <c r="H217" s="10">
        <f>等额本金!E221</f>
        <v>28.318965517241804</v>
      </c>
      <c r="I217" s="10">
        <f>等额本息!E221</f>
        <v>38.515777134438856</v>
      </c>
      <c r="J217" s="3">
        <f t="shared" si="21"/>
        <v>101968.11617197053</v>
      </c>
      <c r="K217" s="24" t="s">
        <v>397</v>
      </c>
      <c r="L217" s="1" t="s">
        <v>226</v>
      </c>
      <c r="M217" s="3">
        <f>等额本金!C221</f>
        <v>950.95785440614452</v>
      </c>
      <c r="N217" s="3">
        <f t="shared" si="26"/>
        <v>360427.01149425533</v>
      </c>
      <c r="P217" s="3">
        <f>等额本息!C221</f>
        <v>1291.3799921617019</v>
      </c>
      <c r="Q217" s="3">
        <f t="shared" si="27"/>
        <v>410797.91245281679</v>
      </c>
      <c r="R217" s="10">
        <f t="shared" si="22"/>
        <v>50370.900958561455</v>
      </c>
    </row>
    <row r="218" spans="1:18" x14ac:dyDescent="0.25">
      <c r="A218" s="1" t="s">
        <v>227</v>
      </c>
      <c r="B218" s="3">
        <f>等额本金!B222</f>
        <v>2097.7011494252874</v>
      </c>
      <c r="C218" s="3">
        <f t="shared" si="23"/>
        <v>448908.04597701284</v>
      </c>
      <c r="D218" s="3"/>
      <c r="E218" s="3">
        <f>等额本息!B222</f>
        <v>2263.7470584690759</v>
      </c>
      <c r="F218" s="3">
        <f t="shared" si="24"/>
        <v>347105.97571408137</v>
      </c>
      <c r="G218" s="10">
        <f t="shared" si="25"/>
        <v>101802.07026293146</v>
      </c>
      <c r="H218" s="10">
        <f>等额本金!E222</f>
        <v>28.109195402299274</v>
      </c>
      <c r="I218" s="10">
        <f>等额本息!E222</f>
        <v>38.289402428591941</v>
      </c>
      <c r="J218" s="3">
        <f t="shared" si="21"/>
        <v>101802.07026292667</v>
      </c>
      <c r="K218" s="24" t="s">
        <v>397</v>
      </c>
      <c r="L218" s="1" t="s">
        <v>227</v>
      </c>
      <c r="M218" s="3">
        <f>等额本金!C222</f>
        <v>943.96551724139351</v>
      </c>
      <c r="N218" s="3">
        <f t="shared" si="26"/>
        <v>361370.97701149673</v>
      </c>
      <c r="P218" s="3">
        <f>等额本息!C222</f>
        <v>1283.8592378146286</v>
      </c>
      <c r="Q218" s="3">
        <f t="shared" si="27"/>
        <v>412081.7716906314</v>
      </c>
      <c r="R218" s="10">
        <f t="shared" si="22"/>
        <v>50710.794679134677</v>
      </c>
    </row>
    <row r="219" spans="1:18" x14ac:dyDescent="0.25">
      <c r="A219" s="1" t="s">
        <v>228</v>
      </c>
      <c r="B219" s="3">
        <f>等额本金!B223</f>
        <v>2097.7011494252874</v>
      </c>
      <c r="C219" s="3">
        <f t="shared" si="23"/>
        <v>451005.74712643813</v>
      </c>
      <c r="D219" s="3"/>
      <c r="E219" s="3">
        <f>等额本息!B223</f>
        <v>2271.2928819973063</v>
      </c>
      <c r="F219" s="3">
        <f t="shared" si="24"/>
        <v>349377.26859607868</v>
      </c>
      <c r="G219" s="10">
        <f t="shared" si="25"/>
        <v>101628.47853035945</v>
      </c>
      <c r="H219" s="10">
        <f>等额本金!E223</f>
        <v>27.899425287356745</v>
      </c>
      <c r="I219" s="10">
        <f>等额本息!E223</f>
        <v>38.062273140392215</v>
      </c>
      <c r="J219" s="3">
        <f t="shared" si="21"/>
        <v>101628.4785303547</v>
      </c>
      <c r="K219" s="24" t="s">
        <v>397</v>
      </c>
      <c r="L219" s="1" t="s">
        <v>228</v>
      </c>
      <c r="M219" s="3">
        <f>等额本金!C223</f>
        <v>936.97318007664262</v>
      </c>
      <c r="N219" s="3">
        <f t="shared" si="26"/>
        <v>362307.95019157336</v>
      </c>
      <c r="P219" s="3">
        <f>等额本息!C223</f>
        <v>1276.3134142863983</v>
      </c>
      <c r="Q219" s="3">
        <f t="shared" si="27"/>
        <v>413358.08510491782</v>
      </c>
      <c r="R219" s="10">
        <f t="shared" si="22"/>
        <v>51050.13491334446</v>
      </c>
    </row>
    <row r="220" spans="1:18" x14ac:dyDescent="0.25">
      <c r="A220" s="1" t="s">
        <v>229</v>
      </c>
      <c r="B220" s="3">
        <f>等额本金!B224</f>
        <v>2097.7011494252874</v>
      </c>
      <c r="C220" s="3">
        <f t="shared" si="23"/>
        <v>453103.44827586343</v>
      </c>
      <c r="D220" s="3"/>
      <c r="E220" s="3">
        <f>等额本息!B224</f>
        <v>2278.8638582706308</v>
      </c>
      <c r="F220" s="3">
        <f t="shared" si="24"/>
        <v>351656.13245434931</v>
      </c>
      <c r="G220" s="10">
        <f t="shared" si="25"/>
        <v>101447.31582151412</v>
      </c>
      <c r="H220" s="10">
        <f>等额本金!E224</f>
        <v>27.689655172414216</v>
      </c>
      <c r="I220" s="10">
        <f>等额本息!E224</f>
        <v>37.834386754565152</v>
      </c>
      <c r="J220" s="3">
        <f t="shared" si="21"/>
        <v>101447.31582150936</v>
      </c>
      <c r="K220" s="24" t="s">
        <v>397</v>
      </c>
      <c r="L220" s="1" t="s">
        <v>229</v>
      </c>
      <c r="M220" s="3">
        <f>等额本金!C224</f>
        <v>929.98084291189161</v>
      </c>
      <c r="N220" s="3">
        <f t="shared" si="26"/>
        <v>363237.93103448523</v>
      </c>
      <c r="P220" s="3">
        <f>等额本息!C224</f>
        <v>1268.742438013074</v>
      </c>
      <c r="Q220" s="3">
        <f t="shared" si="27"/>
        <v>414626.8275429309</v>
      </c>
      <c r="R220" s="10">
        <f t="shared" si="22"/>
        <v>51388.896508445672</v>
      </c>
    </row>
    <row r="221" spans="1:18" x14ac:dyDescent="0.25">
      <c r="A221" s="1" t="s">
        <v>230</v>
      </c>
      <c r="B221" s="3">
        <f>等额本金!B225</f>
        <v>2097.7011494252874</v>
      </c>
      <c r="C221" s="3">
        <f t="shared" si="23"/>
        <v>455201.14942528872</v>
      </c>
      <c r="D221" s="3"/>
      <c r="E221" s="3">
        <f>等额本息!B225</f>
        <v>2286.4600711315325</v>
      </c>
      <c r="F221" s="3">
        <f t="shared" si="24"/>
        <v>353942.59252548084</v>
      </c>
      <c r="G221" s="10">
        <f t="shared" si="25"/>
        <v>101258.55689980788</v>
      </c>
      <c r="H221" s="10">
        <f>等额本金!E225</f>
        <v>27.479885057471687</v>
      </c>
      <c r="I221" s="10">
        <f>等额本息!E225</f>
        <v>37.605740747451996</v>
      </c>
      <c r="J221" s="3">
        <f t="shared" si="21"/>
        <v>101258.55689980309</v>
      </c>
      <c r="K221" s="24" t="s">
        <v>397</v>
      </c>
      <c r="L221" s="1" t="s">
        <v>230</v>
      </c>
      <c r="M221" s="3">
        <f>等额本金!C225</f>
        <v>922.98850574714061</v>
      </c>
      <c r="N221" s="3">
        <f t="shared" si="26"/>
        <v>364160.9195402324</v>
      </c>
      <c r="P221" s="3">
        <f>等额本息!C225</f>
        <v>1261.1462251521718</v>
      </c>
      <c r="Q221" s="3">
        <f t="shared" si="27"/>
        <v>415887.97376808309</v>
      </c>
      <c r="R221" s="10">
        <f t="shared" si="22"/>
        <v>51727.054227850691</v>
      </c>
    </row>
    <row r="222" spans="1:18" x14ac:dyDescent="0.25">
      <c r="A222" s="1" t="s">
        <v>231</v>
      </c>
      <c r="B222" s="3">
        <f>等额本金!B226</f>
        <v>2097.7011494252874</v>
      </c>
      <c r="C222" s="3">
        <f t="shared" si="23"/>
        <v>457298.85057471402</v>
      </c>
      <c r="D222" s="3"/>
      <c r="E222" s="3">
        <f>等额本息!B226</f>
        <v>2294.0816047019712</v>
      </c>
      <c r="F222" s="3">
        <f t="shared" si="24"/>
        <v>356236.67413018283</v>
      </c>
      <c r="G222" s="10">
        <f t="shared" si="25"/>
        <v>101062.17644453119</v>
      </c>
      <c r="H222" s="10">
        <f>等额本金!E226</f>
        <v>27.270114942529158</v>
      </c>
      <c r="I222" s="10">
        <f>等额本息!E226</f>
        <v>37.376332586981796</v>
      </c>
      <c r="J222" s="3">
        <f t="shared" si="21"/>
        <v>101062.17644452638</v>
      </c>
      <c r="K222" s="24" t="s">
        <v>397</v>
      </c>
      <c r="L222" s="1" t="s">
        <v>231</v>
      </c>
      <c r="M222" s="3">
        <f>等额本金!C226</f>
        <v>915.9961685823896</v>
      </c>
      <c r="N222" s="3">
        <f t="shared" si="26"/>
        <v>365076.91570881481</v>
      </c>
      <c r="P222" s="3">
        <f>等额本息!C226</f>
        <v>1253.5246915817334</v>
      </c>
      <c r="Q222" s="3">
        <f t="shared" si="27"/>
        <v>417141.49845966481</v>
      </c>
      <c r="R222" s="10">
        <f t="shared" si="22"/>
        <v>52064.582750850008</v>
      </c>
    </row>
    <row r="223" spans="1:18" x14ac:dyDescent="0.25">
      <c r="A223" s="1" t="s">
        <v>232</v>
      </c>
      <c r="B223" s="3">
        <f>等额本金!B227</f>
        <v>2097.7011494252874</v>
      </c>
      <c r="C223" s="3">
        <f t="shared" si="23"/>
        <v>459396.55172413931</v>
      </c>
      <c r="D223" s="3"/>
      <c r="E223" s="3">
        <f>等额本息!B227</f>
        <v>2301.7285433843113</v>
      </c>
      <c r="F223" s="3">
        <f t="shared" si="24"/>
        <v>358538.40267356712</v>
      </c>
      <c r="G223" s="10">
        <f t="shared" si="25"/>
        <v>100858.14905057219</v>
      </c>
      <c r="H223" s="10">
        <f>等额本金!E227</f>
        <v>27.060344827586629</v>
      </c>
      <c r="I223" s="10">
        <f>等额本息!E227</f>
        <v>37.146159732643369</v>
      </c>
      <c r="J223" s="3">
        <f t="shared" si="21"/>
        <v>100858.1490505674</v>
      </c>
      <c r="K223" s="24" t="s">
        <v>397</v>
      </c>
      <c r="L223" s="1" t="s">
        <v>232</v>
      </c>
      <c r="M223" s="3">
        <f>等额本金!C227</f>
        <v>909.00383141763859</v>
      </c>
      <c r="N223" s="3">
        <f t="shared" si="26"/>
        <v>365985.91954023245</v>
      </c>
      <c r="P223" s="3">
        <f>等额本息!C227</f>
        <v>1245.8777528993933</v>
      </c>
      <c r="Q223" s="3">
        <f t="shared" si="27"/>
        <v>418387.37621256418</v>
      </c>
      <c r="R223" s="10">
        <f t="shared" si="22"/>
        <v>52401.456672331726</v>
      </c>
    </row>
    <row r="224" spans="1:18" x14ac:dyDescent="0.25">
      <c r="A224" s="1" t="s">
        <v>233</v>
      </c>
      <c r="B224" s="3">
        <f>等额本金!B228</f>
        <v>2097.7011494252874</v>
      </c>
      <c r="C224" s="3">
        <f t="shared" si="23"/>
        <v>461494.2528735646</v>
      </c>
      <c r="D224" s="3"/>
      <c r="E224" s="3">
        <f>等额本息!B228</f>
        <v>2309.4009718622588</v>
      </c>
      <c r="F224" s="3">
        <f t="shared" si="24"/>
        <v>360847.80364542938</v>
      </c>
      <c r="G224" s="10">
        <f t="shared" si="25"/>
        <v>100646.44922813523</v>
      </c>
      <c r="H224" s="10">
        <f>等额本金!E228</f>
        <v>26.850574712644097</v>
      </c>
      <c r="I224" s="10">
        <f>等额本息!E228</f>
        <v>36.915219635457142</v>
      </c>
      <c r="J224" s="3">
        <f t="shared" si="21"/>
        <v>100646.44922813046</v>
      </c>
      <c r="K224" s="24" t="s">
        <v>397</v>
      </c>
      <c r="L224" s="1" t="s">
        <v>233</v>
      </c>
      <c r="M224" s="3">
        <f>等额本金!C228</f>
        <v>902.0114942528877</v>
      </c>
      <c r="N224" s="3">
        <f t="shared" si="26"/>
        <v>366887.93103448534</v>
      </c>
      <c r="P224" s="3">
        <f>等额本息!C228</f>
        <v>1238.2053244214458</v>
      </c>
      <c r="Q224" s="3">
        <f t="shared" si="27"/>
        <v>419625.58153698564</v>
      </c>
      <c r="R224" s="10">
        <f t="shared" si="22"/>
        <v>52737.650502500299</v>
      </c>
    </row>
    <row r="225" spans="1:18" x14ac:dyDescent="0.25">
      <c r="A225" s="1" t="s">
        <v>234</v>
      </c>
      <c r="B225" s="3">
        <f>等额本金!B229</f>
        <v>2097.7011494252874</v>
      </c>
      <c r="C225" s="3">
        <f t="shared" si="23"/>
        <v>463591.9540229899</v>
      </c>
      <c r="D225" s="3"/>
      <c r="E225" s="3">
        <f>等额本息!B229</f>
        <v>2317.0989751017996</v>
      </c>
      <c r="F225" s="3">
        <f t="shared" si="24"/>
        <v>363164.90262053115</v>
      </c>
      <c r="G225" s="10">
        <f t="shared" si="25"/>
        <v>100427.05140245875</v>
      </c>
      <c r="H225" s="10">
        <f>等额本金!E229</f>
        <v>26.640804597701568</v>
      </c>
      <c r="I225" s="10">
        <f>等额本息!E229</f>
        <v>36.683509737946963</v>
      </c>
      <c r="J225" s="3">
        <f t="shared" si="21"/>
        <v>100427.05140245396</v>
      </c>
      <c r="K225" s="24" t="s">
        <v>397</v>
      </c>
      <c r="L225" s="1" t="s">
        <v>234</v>
      </c>
      <c r="M225" s="3">
        <f>等额本金!C229</f>
        <v>895.01915708813669</v>
      </c>
      <c r="N225" s="3">
        <f t="shared" si="26"/>
        <v>367782.95019157347</v>
      </c>
      <c r="P225" s="3">
        <f>等额本息!C229</f>
        <v>1230.5073211819049</v>
      </c>
      <c r="Q225" s="3">
        <f t="shared" si="27"/>
        <v>420856.08885816752</v>
      </c>
      <c r="R225" s="10">
        <f t="shared" si="22"/>
        <v>53073.138666594052</v>
      </c>
    </row>
    <row r="226" spans="1:18" x14ac:dyDescent="0.25">
      <c r="A226" s="1" t="s">
        <v>235</v>
      </c>
      <c r="B226" s="3">
        <f>等额本金!B230</f>
        <v>2097.7011494252874</v>
      </c>
      <c r="C226" s="3">
        <f t="shared" si="23"/>
        <v>465689.65517241519</v>
      </c>
      <c r="D226" s="3"/>
      <c r="E226" s="3">
        <f>等额本息!B230</f>
        <v>2324.8226383521392</v>
      </c>
      <c r="F226" s="3">
        <f t="shared" si="24"/>
        <v>365489.72525888326</v>
      </c>
      <c r="G226" s="10">
        <f t="shared" si="25"/>
        <v>100199.92991353193</v>
      </c>
      <c r="H226" s="10">
        <f>等额本金!E230</f>
        <v>26.431034482759038</v>
      </c>
      <c r="I226" s="10">
        <f>等额本息!E230</f>
        <v>36.451027474111747</v>
      </c>
      <c r="J226" s="3">
        <f t="shared" si="21"/>
        <v>100199.92991352708</v>
      </c>
      <c r="K226" s="24" t="s">
        <v>397</v>
      </c>
      <c r="L226" s="1" t="s">
        <v>235</v>
      </c>
      <c r="M226" s="3">
        <f>等额本金!C230</f>
        <v>888.02681992338569</v>
      </c>
      <c r="N226" s="3">
        <f t="shared" si="26"/>
        <v>368670.97701149684</v>
      </c>
      <c r="P226" s="3">
        <f>等额本息!C230</f>
        <v>1222.7836579315654</v>
      </c>
      <c r="Q226" s="3">
        <f t="shared" si="27"/>
        <v>422078.87251609907</v>
      </c>
      <c r="R226" s="10">
        <f t="shared" si="22"/>
        <v>53407.895504602231</v>
      </c>
    </row>
    <row r="227" spans="1:18" x14ac:dyDescent="0.25">
      <c r="A227" s="1" t="s">
        <v>236</v>
      </c>
      <c r="B227" s="3">
        <f>等额本金!B231</f>
        <v>2097.7011494252874</v>
      </c>
      <c r="C227" s="3">
        <f t="shared" si="23"/>
        <v>467787.35632184049</v>
      </c>
      <c r="D227" s="3"/>
      <c r="E227" s="3">
        <f>等额本息!B231</f>
        <v>2332.5720471466461</v>
      </c>
      <c r="F227" s="3">
        <f t="shared" si="24"/>
        <v>367822.29730602988</v>
      </c>
      <c r="G227" s="10">
        <f t="shared" si="25"/>
        <v>99965.059015810606</v>
      </c>
      <c r="H227" s="10">
        <f>等额本金!E231</f>
        <v>26.221264367816509</v>
      </c>
      <c r="I227" s="10">
        <f>等额本息!E231</f>
        <v>36.217770269397086</v>
      </c>
      <c r="J227" s="3">
        <f t="shared" si="21"/>
        <v>99965.05901580576</v>
      </c>
      <c r="K227" s="24" t="s">
        <v>397</v>
      </c>
      <c r="L227" s="1" t="s">
        <v>236</v>
      </c>
      <c r="M227" s="3">
        <f>等额本金!C231</f>
        <v>881.03448275863468</v>
      </c>
      <c r="N227" s="3">
        <f t="shared" si="26"/>
        <v>369552.01149425545</v>
      </c>
      <c r="P227" s="3">
        <f>等额本息!C231</f>
        <v>1215.0342491370584</v>
      </c>
      <c r="Q227" s="3">
        <f t="shared" si="27"/>
        <v>423293.90676523611</v>
      </c>
      <c r="R227" s="10">
        <f t="shared" si="22"/>
        <v>53741.895270980662</v>
      </c>
    </row>
    <row r="228" spans="1:18" x14ac:dyDescent="0.25">
      <c r="A228" s="1" t="s">
        <v>237</v>
      </c>
      <c r="B228" s="3">
        <f>等额本金!B232</f>
        <v>2097.7011494252874</v>
      </c>
      <c r="C228" s="3">
        <f t="shared" si="23"/>
        <v>469885.05747126578</v>
      </c>
      <c r="D228" s="3"/>
      <c r="E228" s="3">
        <f>等额本息!B232</f>
        <v>2340.3472873038017</v>
      </c>
      <c r="F228" s="3">
        <f t="shared" si="24"/>
        <v>370162.64459333371</v>
      </c>
      <c r="G228" s="10">
        <f t="shared" si="25"/>
        <v>99722.412877932074</v>
      </c>
      <c r="H228" s="10">
        <f>等额本金!E232</f>
        <v>26.01149425287398</v>
      </c>
      <c r="I228" s="10">
        <f>等额本息!E232</f>
        <v>35.983735540666707</v>
      </c>
      <c r="J228" s="3">
        <f t="shared" si="21"/>
        <v>99722.412877927272</v>
      </c>
      <c r="K228" s="24" t="s">
        <v>397</v>
      </c>
      <c r="L228" s="1" t="s">
        <v>237</v>
      </c>
      <c r="M228" s="3">
        <f>等额本金!C232</f>
        <v>874.04214559388367</v>
      </c>
      <c r="N228" s="3">
        <f t="shared" si="26"/>
        <v>370426.05363984936</v>
      </c>
      <c r="P228" s="3">
        <f>等额本息!C232</f>
        <v>1207.259008979903</v>
      </c>
      <c r="Q228" s="3">
        <f t="shared" si="27"/>
        <v>424501.165774216</v>
      </c>
      <c r="R228" s="10">
        <f t="shared" si="22"/>
        <v>54075.112134366645</v>
      </c>
    </row>
    <row r="229" spans="1:18" x14ac:dyDescent="0.25">
      <c r="A229" s="1" t="s">
        <v>238</v>
      </c>
      <c r="B229" s="3">
        <f>等额本金!B233</f>
        <v>2097.7011494252874</v>
      </c>
      <c r="C229" s="3">
        <f t="shared" si="23"/>
        <v>471982.75862069108</v>
      </c>
      <c r="D229" s="3"/>
      <c r="E229" s="3">
        <f>等额本息!B233</f>
        <v>2348.1484449281479</v>
      </c>
      <c r="F229" s="3">
        <f t="shared" si="24"/>
        <v>372510.79303826188</v>
      </c>
      <c r="G229" s="10">
        <f t="shared" si="25"/>
        <v>99471.965582429199</v>
      </c>
      <c r="H229" s="10">
        <f>等额本金!E233</f>
        <v>25.801724137931451</v>
      </c>
      <c r="I229" s="10">
        <f>等额本息!E233</f>
        <v>35.74892069617389</v>
      </c>
      <c r="J229" s="3">
        <f t="shared" si="21"/>
        <v>99471.965582424382</v>
      </c>
      <c r="K229" s="24" t="s">
        <v>397</v>
      </c>
      <c r="L229" s="1" t="s">
        <v>238</v>
      </c>
      <c r="M229" s="3">
        <f>等额本金!C233</f>
        <v>867.04980842913278</v>
      </c>
      <c r="N229" s="3">
        <f t="shared" si="26"/>
        <v>371293.1034482785</v>
      </c>
      <c r="P229" s="3">
        <f>等额本息!C233</f>
        <v>1199.4578513555568</v>
      </c>
      <c r="Q229" s="3">
        <f t="shared" si="27"/>
        <v>425700.62362557155</v>
      </c>
      <c r="R229" s="10">
        <f t="shared" si="22"/>
        <v>54407.520177293045</v>
      </c>
    </row>
    <row r="230" spans="1:18" x14ac:dyDescent="0.25">
      <c r="A230" s="1" t="s">
        <v>239</v>
      </c>
      <c r="B230" s="3">
        <f>等额本金!B234</f>
        <v>2097.7011494252874</v>
      </c>
      <c r="C230" s="3">
        <f t="shared" si="23"/>
        <v>474080.45977011637</v>
      </c>
      <c r="D230" s="3"/>
      <c r="E230" s="3">
        <f>等额本息!B234</f>
        <v>2355.9756064112416</v>
      </c>
      <c r="F230" s="3">
        <f t="shared" si="24"/>
        <v>374866.76864467311</v>
      </c>
      <c r="G230" s="10">
        <f t="shared" si="25"/>
        <v>99213.691125443263</v>
      </c>
      <c r="H230" s="10">
        <f>等额本金!E234</f>
        <v>25.591954022988922</v>
      </c>
      <c r="I230" s="10">
        <f>等额本息!E234</f>
        <v>35.513323135532765</v>
      </c>
      <c r="J230" s="3">
        <f t="shared" si="21"/>
        <v>99213.691125438432</v>
      </c>
      <c r="K230" s="24" t="s">
        <v>397</v>
      </c>
      <c r="L230" s="1" t="s">
        <v>239</v>
      </c>
      <c r="M230" s="3">
        <f>等额本金!C234</f>
        <v>860.05747126438177</v>
      </c>
      <c r="N230" s="3">
        <f t="shared" si="26"/>
        <v>372153.16091954289</v>
      </c>
      <c r="P230" s="3">
        <f>等额本息!C234</f>
        <v>1191.6306898724631</v>
      </c>
      <c r="Q230" s="3">
        <f t="shared" si="27"/>
        <v>426892.25431544404</v>
      </c>
      <c r="R230" s="10">
        <f t="shared" si="22"/>
        <v>54739.093395901145</v>
      </c>
    </row>
    <row r="231" spans="1:18" x14ac:dyDescent="0.25">
      <c r="A231" s="1" t="s">
        <v>240</v>
      </c>
      <c r="B231" s="3">
        <f>等额本金!B235</f>
        <v>2097.7011494252874</v>
      </c>
      <c r="C231" s="3">
        <f t="shared" si="23"/>
        <v>476178.16091954167</v>
      </c>
      <c r="D231" s="3"/>
      <c r="E231" s="3">
        <f>等额本息!B235</f>
        <v>2363.8288584326124</v>
      </c>
      <c r="F231" s="3">
        <f t="shared" si="24"/>
        <v>377230.5975031057</v>
      </c>
      <c r="G231" s="10">
        <f t="shared" si="25"/>
        <v>98947.563416435965</v>
      </c>
      <c r="H231" s="10">
        <f>等额本金!E235</f>
        <v>25.382183908046393</v>
      </c>
      <c r="I231" s="10">
        <f>等额本息!E235</f>
        <v>35.276940249689503</v>
      </c>
      <c r="J231" s="3">
        <f t="shared" si="21"/>
        <v>98947.56341643109</v>
      </c>
      <c r="K231" s="24" t="s">
        <v>397</v>
      </c>
      <c r="L231" s="1" t="s">
        <v>240</v>
      </c>
      <c r="M231" s="3">
        <f>等额本金!C235</f>
        <v>853.06513409963077</v>
      </c>
      <c r="N231" s="3">
        <f t="shared" si="26"/>
        <v>373006.22605364252</v>
      </c>
      <c r="P231" s="3">
        <f>等额本息!C235</f>
        <v>1183.7774378510921</v>
      </c>
      <c r="Q231" s="3">
        <f t="shared" si="27"/>
        <v>428076.0317532951</v>
      </c>
      <c r="R231" s="10">
        <f t="shared" si="22"/>
        <v>55069.805699652585</v>
      </c>
    </row>
    <row r="232" spans="1:18" x14ac:dyDescent="0.25">
      <c r="A232" s="1" t="s">
        <v>241</v>
      </c>
      <c r="B232" s="3">
        <f>等额本金!B236</f>
        <v>2097.7011494252874</v>
      </c>
      <c r="C232" s="3">
        <f t="shared" si="23"/>
        <v>478275.86206896696</v>
      </c>
      <c r="D232" s="3"/>
      <c r="E232" s="3">
        <f>等额本息!B236</f>
        <v>2371.708287960721</v>
      </c>
      <c r="F232" s="3">
        <f t="shared" si="24"/>
        <v>379602.30579106644</v>
      </c>
      <c r="G232" s="10">
        <f t="shared" si="25"/>
        <v>98673.556277900527</v>
      </c>
      <c r="H232" s="10">
        <f>等额本金!E236</f>
        <v>25.172413793103864</v>
      </c>
      <c r="I232" s="10">
        <f>等额本息!E236</f>
        <v>35.039769420893435</v>
      </c>
      <c r="J232" s="3">
        <f t="shared" si="21"/>
        <v>98673.55627789571</v>
      </c>
      <c r="K232" s="24" t="s">
        <v>397</v>
      </c>
      <c r="L232" s="1" t="s">
        <v>241</v>
      </c>
      <c r="M232" s="3">
        <f>等额本金!C236</f>
        <v>846.07279693487976</v>
      </c>
      <c r="N232" s="3">
        <f t="shared" si="26"/>
        <v>373852.29885057738</v>
      </c>
      <c r="P232" s="3">
        <f>等额本息!C236</f>
        <v>1175.8980083229835</v>
      </c>
      <c r="Q232" s="3">
        <f t="shared" si="27"/>
        <v>429251.92976161808</v>
      </c>
      <c r="R232" s="10">
        <f t="shared" si="22"/>
        <v>55399.630911040702</v>
      </c>
    </row>
    <row r="233" spans="1:18" x14ac:dyDescent="0.25">
      <c r="A233" s="1" t="s">
        <v>242</v>
      </c>
      <c r="B233" s="3">
        <f>等额本金!B237</f>
        <v>2097.7011494252874</v>
      </c>
      <c r="C233" s="3">
        <f t="shared" si="23"/>
        <v>480373.56321839226</v>
      </c>
      <c r="D233" s="3"/>
      <c r="E233" s="3">
        <f>等额本息!B237</f>
        <v>2379.6139822539235</v>
      </c>
      <c r="F233" s="3">
        <f t="shared" si="24"/>
        <v>381981.91977332038</v>
      </c>
      <c r="G233" s="10">
        <f t="shared" si="25"/>
        <v>98391.643445071881</v>
      </c>
      <c r="H233" s="10">
        <f>等额本金!E237</f>
        <v>24.962643678161335</v>
      </c>
      <c r="I233" s="10">
        <f>等额本息!E237</f>
        <v>34.801808022668041</v>
      </c>
      <c r="J233" s="3">
        <f t="shared" si="21"/>
        <v>98391.643445067064</v>
      </c>
      <c r="K233" s="24" t="s">
        <v>397</v>
      </c>
      <c r="L233" s="1" t="s">
        <v>242</v>
      </c>
      <c r="M233" s="3">
        <f>等额本金!C237</f>
        <v>839.08045977012887</v>
      </c>
      <c r="N233" s="3">
        <f t="shared" si="26"/>
        <v>374691.37931034749</v>
      </c>
      <c r="P233" s="3">
        <f>等额本息!C237</f>
        <v>1167.9923140297813</v>
      </c>
      <c r="Q233" s="3">
        <f t="shared" si="27"/>
        <v>430419.92207564786</v>
      </c>
      <c r="R233" s="10">
        <f t="shared" si="22"/>
        <v>55728.542765300372</v>
      </c>
    </row>
    <row r="234" spans="1:18" x14ac:dyDescent="0.25">
      <c r="A234" s="1" t="s">
        <v>243</v>
      </c>
      <c r="B234" s="3">
        <f>等额本金!B238</f>
        <v>2097.7011494252874</v>
      </c>
      <c r="C234" s="3">
        <f t="shared" si="23"/>
        <v>482471.26436781755</v>
      </c>
      <c r="D234" s="3"/>
      <c r="E234" s="3">
        <f>等额本息!B238</f>
        <v>2387.5460288614363</v>
      </c>
      <c r="F234" s="3">
        <f t="shared" si="24"/>
        <v>384369.4658021818</v>
      </c>
      <c r="G234" s="10">
        <f t="shared" si="25"/>
        <v>98101.798565635749</v>
      </c>
      <c r="H234" s="10">
        <f>等额本金!E238</f>
        <v>24.752873563218806</v>
      </c>
      <c r="I234" s="10">
        <f>等额本息!E238</f>
        <v>34.563053419781902</v>
      </c>
      <c r="J234" s="3">
        <f t="shared" si="21"/>
        <v>98101.798565630961</v>
      </c>
      <c r="K234" s="24" t="s">
        <v>397</v>
      </c>
      <c r="L234" s="1" t="s">
        <v>243</v>
      </c>
      <c r="M234" s="3">
        <f>等额本金!C238</f>
        <v>832.08812260537798</v>
      </c>
      <c r="N234" s="3">
        <f t="shared" si="26"/>
        <v>375523.46743295289</v>
      </c>
      <c r="P234" s="3">
        <f>等额本息!C238</f>
        <v>1160.0602674222682</v>
      </c>
      <c r="Q234" s="3">
        <f t="shared" si="27"/>
        <v>431579.98234307015</v>
      </c>
      <c r="R234" s="10">
        <f t="shared" si="22"/>
        <v>56056.514910117257</v>
      </c>
    </row>
    <row r="235" spans="1:18" x14ac:dyDescent="0.25">
      <c r="A235" s="1" t="s">
        <v>244</v>
      </c>
      <c r="B235" s="3">
        <f>等额本金!B239</f>
        <v>2097.7011494252874</v>
      </c>
      <c r="C235" s="3">
        <f t="shared" si="23"/>
        <v>484568.96551724285</v>
      </c>
      <c r="D235" s="3"/>
      <c r="E235" s="3">
        <f>等额本息!B239</f>
        <v>2395.5045156243077</v>
      </c>
      <c r="F235" s="3">
        <f t="shared" si="24"/>
        <v>386764.97031780612</v>
      </c>
      <c r="G235" s="10">
        <f t="shared" si="25"/>
        <v>97803.995199436729</v>
      </c>
      <c r="H235" s="10">
        <f>等额本金!E239</f>
        <v>24.543103448276277</v>
      </c>
      <c r="I235" s="10">
        <f>等额本息!E239</f>
        <v>34.323502968219472</v>
      </c>
      <c r="J235" s="3">
        <f t="shared" si="21"/>
        <v>97803.995199431956</v>
      </c>
      <c r="K235" s="24" t="s">
        <v>397</v>
      </c>
      <c r="L235" s="1" t="s">
        <v>244</v>
      </c>
      <c r="M235" s="3">
        <f>等额本金!C239</f>
        <v>825.09578544062697</v>
      </c>
      <c r="N235" s="3">
        <f t="shared" si="26"/>
        <v>376348.56321839354</v>
      </c>
      <c r="P235" s="3">
        <f>等额本息!C239</f>
        <v>1152.1017806593968</v>
      </c>
      <c r="Q235" s="3">
        <f t="shared" si="27"/>
        <v>432732.08412372955</v>
      </c>
      <c r="R235" s="10">
        <f t="shared" si="22"/>
        <v>56383.520905336016</v>
      </c>
    </row>
    <row r="236" spans="1:18" x14ac:dyDescent="0.25">
      <c r="A236" s="1" t="s">
        <v>245</v>
      </c>
      <c r="B236" s="3">
        <f>等额本金!B240</f>
        <v>2097.7011494252874</v>
      </c>
      <c r="C236" s="3">
        <f t="shared" si="23"/>
        <v>486666.66666666814</v>
      </c>
      <c r="D236" s="3"/>
      <c r="E236" s="3">
        <f>等额本息!B240</f>
        <v>2403.4895306763888</v>
      </c>
      <c r="F236" s="3">
        <f t="shared" si="24"/>
        <v>389168.45984848251</v>
      </c>
      <c r="G236" s="10">
        <f t="shared" si="25"/>
        <v>97498.20681818563</v>
      </c>
      <c r="H236" s="10">
        <f>等额本金!E240</f>
        <v>24.333333333333748</v>
      </c>
      <c r="I236" s="10">
        <f>等额本息!E240</f>
        <v>34.083154015151827</v>
      </c>
      <c r="J236" s="3">
        <f t="shared" si="21"/>
        <v>97498.206818180784</v>
      </c>
      <c r="K236" s="24" t="s">
        <v>397</v>
      </c>
      <c r="L236" s="1" t="s">
        <v>245</v>
      </c>
      <c r="M236" s="3">
        <f>等额本金!C240</f>
        <v>818.10344827587596</v>
      </c>
      <c r="N236" s="3">
        <f t="shared" si="26"/>
        <v>377166.66666666942</v>
      </c>
      <c r="P236" s="3">
        <f>等额本息!C240</f>
        <v>1144.1167656073158</v>
      </c>
      <c r="Q236" s="3">
        <f t="shared" si="27"/>
        <v>433876.20088933688</v>
      </c>
      <c r="R236" s="10">
        <f t="shared" si="22"/>
        <v>56709.534222667455</v>
      </c>
    </row>
    <row r="237" spans="1:18" x14ac:dyDescent="0.25">
      <c r="A237" s="1" t="s">
        <v>246</v>
      </c>
      <c r="B237" s="3">
        <f>等额本金!B241</f>
        <v>2097.7011494252874</v>
      </c>
      <c r="C237" s="3">
        <f t="shared" si="23"/>
        <v>488764.36781609344</v>
      </c>
      <c r="D237" s="3"/>
      <c r="E237" s="3">
        <f>等额本息!B241</f>
        <v>2411.50116244531</v>
      </c>
      <c r="F237" s="3">
        <f t="shared" si="24"/>
        <v>391579.9610109278</v>
      </c>
      <c r="G237" s="10">
        <f t="shared" si="25"/>
        <v>97184.406805165636</v>
      </c>
      <c r="H237" s="10">
        <f>等额本金!E241</f>
        <v>24.123563218391219</v>
      </c>
      <c r="I237" s="10">
        <f>等额本息!E241</f>
        <v>33.842003898907294</v>
      </c>
      <c r="J237" s="3">
        <f t="shared" si="21"/>
        <v>97184.406805160746</v>
      </c>
      <c r="K237" s="24" t="s">
        <v>397</v>
      </c>
      <c r="L237" s="1" t="s">
        <v>246</v>
      </c>
      <c r="M237" s="3">
        <f>等额本金!C241</f>
        <v>811.11111111112496</v>
      </c>
      <c r="N237" s="3">
        <f t="shared" si="26"/>
        <v>377977.77777778055</v>
      </c>
      <c r="P237" s="3">
        <f>等额本息!C241</f>
        <v>1136.1051338383943</v>
      </c>
      <c r="Q237" s="3">
        <f t="shared" si="27"/>
        <v>435012.30602317525</v>
      </c>
      <c r="R237" s="10">
        <f t="shared" si="22"/>
        <v>57034.5282453947</v>
      </c>
    </row>
    <row r="238" spans="1:18" x14ac:dyDescent="0.25">
      <c r="A238" s="1" t="s">
        <v>247</v>
      </c>
      <c r="B238" s="3">
        <f>等额本金!B242</f>
        <v>2097.7011494252874</v>
      </c>
      <c r="C238" s="3">
        <f t="shared" si="23"/>
        <v>490862.06896551873</v>
      </c>
      <c r="D238" s="3"/>
      <c r="E238" s="3">
        <f>等额本息!B242</f>
        <v>2419.5394996534615</v>
      </c>
      <c r="F238" s="3">
        <f t="shared" si="24"/>
        <v>393999.50051058125</v>
      </c>
      <c r="G238" s="10">
        <f t="shared" si="25"/>
        <v>96862.568454937486</v>
      </c>
      <c r="H238" s="10">
        <f>等额本金!E242</f>
        <v>23.91379310344869</v>
      </c>
      <c r="I238" s="10">
        <f>等额本息!E242</f>
        <v>33.600049948941951</v>
      </c>
      <c r="J238" s="3">
        <f t="shared" si="21"/>
        <v>96862.568454932611</v>
      </c>
      <c r="K238" s="24" t="s">
        <v>397</v>
      </c>
      <c r="L238" s="1" t="s">
        <v>247</v>
      </c>
      <c r="M238" s="3">
        <f>等额本金!C242</f>
        <v>804.11877394637395</v>
      </c>
      <c r="N238" s="3">
        <f t="shared" si="26"/>
        <v>378781.89655172691</v>
      </c>
      <c r="P238" s="3">
        <f>等额本息!C242</f>
        <v>1128.0667966302433</v>
      </c>
      <c r="Q238" s="3">
        <f t="shared" si="27"/>
        <v>436140.37281980552</v>
      </c>
      <c r="R238" s="10">
        <f t="shared" si="22"/>
        <v>57358.476268078608</v>
      </c>
    </row>
    <row r="239" spans="1:18" x14ac:dyDescent="0.25">
      <c r="A239" s="1" t="s">
        <v>248</v>
      </c>
      <c r="B239" s="3">
        <f>等额本金!B243</f>
        <v>2097.7011494252874</v>
      </c>
      <c r="C239" s="3">
        <f t="shared" si="23"/>
        <v>492959.77011494403</v>
      </c>
      <c r="D239" s="3"/>
      <c r="E239" s="3">
        <f>等额本息!B243</f>
        <v>2427.6046313189727</v>
      </c>
      <c r="F239" s="3">
        <f t="shared" si="24"/>
        <v>396427.10514190025</v>
      </c>
      <c r="G239" s="10">
        <f t="shared" si="25"/>
        <v>96532.664973043778</v>
      </c>
      <c r="H239" s="10">
        <f>等额本金!E243</f>
        <v>23.704022988506161</v>
      </c>
      <c r="I239" s="10">
        <f>等额本息!E243</f>
        <v>33.357289485810057</v>
      </c>
      <c r="J239" s="3">
        <f t="shared" si="21"/>
        <v>96532.664973038962</v>
      </c>
      <c r="K239" s="24" t="s">
        <v>397</v>
      </c>
      <c r="L239" s="1" t="s">
        <v>248</v>
      </c>
      <c r="M239" s="3">
        <f>等额本金!C243</f>
        <v>797.12643678162306</v>
      </c>
      <c r="N239" s="3">
        <f t="shared" si="26"/>
        <v>379579.02298850851</v>
      </c>
      <c r="P239" s="3">
        <f>等额本息!C243</f>
        <v>1120.0016649647318</v>
      </c>
      <c r="Q239" s="3">
        <f t="shared" si="27"/>
        <v>437260.37448477023</v>
      </c>
      <c r="R239" s="10">
        <f t="shared" si="22"/>
        <v>57681.351496261719</v>
      </c>
    </row>
    <row r="240" spans="1:18" x14ac:dyDescent="0.25">
      <c r="A240" s="1" t="s">
        <v>249</v>
      </c>
      <c r="B240" s="3">
        <f>等额本金!B244</f>
        <v>2097.7011494252874</v>
      </c>
      <c r="C240" s="3">
        <f t="shared" si="23"/>
        <v>495057.47126436932</v>
      </c>
      <c r="D240" s="3"/>
      <c r="E240" s="3">
        <f>等额本息!B244</f>
        <v>2435.6966467567026</v>
      </c>
      <c r="F240" s="3">
        <f t="shared" si="24"/>
        <v>398862.80178865697</v>
      </c>
      <c r="G240" s="10">
        <f t="shared" si="25"/>
        <v>96194.669475712348</v>
      </c>
      <c r="H240" s="10">
        <f>等额本金!E244</f>
        <v>23.494252873563632</v>
      </c>
      <c r="I240" s="10">
        <f>等额本息!E244</f>
        <v>33.113719821134382</v>
      </c>
      <c r="J240" s="3">
        <f t="shared" si="21"/>
        <v>96194.669475707502</v>
      </c>
      <c r="K240" s="24" t="s">
        <v>397</v>
      </c>
      <c r="L240" s="1" t="s">
        <v>249</v>
      </c>
      <c r="M240" s="3">
        <f>等额本金!C244</f>
        <v>790.13409961687216</v>
      </c>
      <c r="N240" s="3">
        <f t="shared" si="26"/>
        <v>380369.15708812536</v>
      </c>
      <c r="P240" s="3">
        <f>等额本息!C244</f>
        <v>1111.9096495270019</v>
      </c>
      <c r="Q240" s="3">
        <f t="shared" si="27"/>
        <v>438372.28413429722</v>
      </c>
      <c r="R240" s="10">
        <f t="shared" si="22"/>
        <v>58003.127046171867</v>
      </c>
    </row>
    <row r="241" spans="1:18" x14ac:dyDescent="0.25">
      <c r="A241" s="1" t="s">
        <v>250</v>
      </c>
      <c r="B241" s="3">
        <f>等额本金!B245</f>
        <v>2097.7011494252874</v>
      </c>
      <c r="C241" s="3">
        <f t="shared" si="23"/>
        <v>497155.17241379461</v>
      </c>
      <c r="D241" s="3"/>
      <c r="E241" s="3">
        <f>等额本息!B245</f>
        <v>2443.8156355792253</v>
      </c>
      <c r="F241" s="3">
        <f t="shared" si="24"/>
        <v>401306.6174242362</v>
      </c>
      <c r="G241" s="10">
        <f t="shared" si="25"/>
        <v>95848.554989558412</v>
      </c>
      <c r="H241" s="10">
        <f>等额本金!E245</f>
        <v>23.284482758621103</v>
      </c>
      <c r="I241" s="10">
        <f>等额本息!E245</f>
        <v>32.869338257576459</v>
      </c>
      <c r="J241" s="3">
        <f t="shared" si="21"/>
        <v>95848.554989553566</v>
      </c>
      <c r="K241" s="24" t="s">
        <v>397</v>
      </c>
      <c r="L241" s="1" t="s">
        <v>250</v>
      </c>
      <c r="M241" s="3">
        <f>等额本金!C245</f>
        <v>783.14176245212116</v>
      </c>
      <c r="N241" s="3">
        <f t="shared" si="26"/>
        <v>381152.2988505775</v>
      </c>
      <c r="P241" s="3">
        <f>等额本息!C245</f>
        <v>1103.7906607044795</v>
      </c>
      <c r="Q241" s="3">
        <f t="shared" si="27"/>
        <v>439476.07479500171</v>
      </c>
      <c r="R241" s="10">
        <f t="shared" si="22"/>
        <v>58323.775944424211</v>
      </c>
    </row>
    <row r="242" spans="1:18" x14ac:dyDescent="0.25">
      <c r="A242" s="1" t="s">
        <v>251</v>
      </c>
      <c r="B242" s="3">
        <f>等额本金!B246</f>
        <v>2097.7011494252874</v>
      </c>
      <c r="C242" s="3">
        <f t="shared" si="23"/>
        <v>499252.87356321991</v>
      </c>
      <c r="D242" s="3"/>
      <c r="E242" s="3">
        <f>等额本息!B246</f>
        <v>2451.9616876978225</v>
      </c>
      <c r="F242" s="3">
        <f t="shared" si="24"/>
        <v>403758.579111934</v>
      </c>
      <c r="G242" s="10">
        <f t="shared" si="25"/>
        <v>95494.29445128591</v>
      </c>
      <c r="H242" s="10">
        <f>等额本金!E246</f>
        <v>23.074712643678573</v>
      </c>
      <c r="I242" s="10">
        <f>等额本息!E246</f>
        <v>32.624142088806678</v>
      </c>
      <c r="J242" s="3">
        <f t="shared" si="21"/>
        <v>95494.29445128105</v>
      </c>
      <c r="K242" s="24" t="s">
        <v>397</v>
      </c>
      <c r="L242" s="1" t="s">
        <v>251</v>
      </c>
      <c r="M242" s="3">
        <f>等额本金!C246</f>
        <v>776.14942528737015</v>
      </c>
      <c r="N242" s="3">
        <f t="shared" si="26"/>
        <v>381928.44827586488</v>
      </c>
      <c r="P242" s="3">
        <f>等额本息!C246</f>
        <v>1095.644608585882</v>
      </c>
      <c r="Q242" s="3">
        <f t="shared" si="27"/>
        <v>440571.71940358757</v>
      </c>
      <c r="R242" s="10">
        <f t="shared" si="22"/>
        <v>58643.271127722692</v>
      </c>
    </row>
    <row r="243" spans="1:18" x14ac:dyDescent="0.25">
      <c r="A243" s="1" t="s">
        <v>252</v>
      </c>
      <c r="B243" s="3">
        <f>等额本金!B247</f>
        <v>2097.7011494252874</v>
      </c>
      <c r="C243" s="3">
        <f t="shared" si="23"/>
        <v>501350.5747126452</v>
      </c>
      <c r="D243" s="3"/>
      <c r="E243" s="3">
        <f>等额本息!B247</f>
        <v>2460.1348933234822</v>
      </c>
      <c r="F243" s="3">
        <f t="shared" si="24"/>
        <v>406218.71400525747</v>
      </c>
      <c r="G243" s="10">
        <f t="shared" si="25"/>
        <v>95131.860707387736</v>
      </c>
      <c r="H243" s="10">
        <f>等额本金!E247</f>
        <v>22.864942528736044</v>
      </c>
      <c r="I243" s="10">
        <f>等额本息!E247</f>
        <v>32.37812859947433</v>
      </c>
      <c r="J243" s="3">
        <f t="shared" si="21"/>
        <v>95131.860707382861</v>
      </c>
      <c r="K243" s="24" t="s">
        <v>397</v>
      </c>
      <c r="L243" s="1" t="s">
        <v>252</v>
      </c>
      <c r="M243" s="3">
        <f>等额本金!C247</f>
        <v>769.15708812261914</v>
      </c>
      <c r="N243" s="3">
        <f t="shared" si="26"/>
        <v>382697.6053639875</v>
      </c>
      <c r="P243" s="3">
        <f>等额本息!C247</f>
        <v>1087.4714029602226</v>
      </c>
      <c r="Q243" s="3">
        <f t="shared" si="27"/>
        <v>441659.19080654782</v>
      </c>
      <c r="R243" s="10">
        <f t="shared" si="22"/>
        <v>58961.585442560317</v>
      </c>
    </row>
    <row r="244" spans="1:18" x14ac:dyDescent="0.25">
      <c r="A244" s="1" t="s">
        <v>253</v>
      </c>
      <c r="B244" s="3">
        <f>等额本金!B248</f>
        <v>2097.7011494252874</v>
      </c>
      <c r="C244" s="3">
        <f t="shared" si="23"/>
        <v>503448.2758620705</v>
      </c>
      <c r="D244" s="3"/>
      <c r="E244" s="3">
        <f>等额本息!B248</f>
        <v>2468.3353429678937</v>
      </c>
      <c r="F244" s="3">
        <f t="shared" si="24"/>
        <v>408687.04934822535</v>
      </c>
      <c r="G244" s="10">
        <f t="shared" si="25"/>
        <v>94761.226513845148</v>
      </c>
      <c r="H244" s="10">
        <f>等额本金!E248</f>
        <v>22.655172413793515</v>
      </c>
      <c r="I244" s="10">
        <f>等额本息!E248</f>
        <v>32.13129506517754</v>
      </c>
      <c r="J244" s="3">
        <f t="shared" si="21"/>
        <v>94761.226513840244</v>
      </c>
      <c r="K244" s="24" t="s">
        <v>397</v>
      </c>
      <c r="L244" s="1" t="s">
        <v>253</v>
      </c>
      <c r="M244" s="3">
        <f>等额本金!C248</f>
        <v>762.16475095786814</v>
      </c>
      <c r="N244" s="3">
        <f t="shared" si="26"/>
        <v>383459.77011494536</v>
      </c>
      <c r="P244" s="3">
        <f>等额本息!C248</f>
        <v>1079.2709533158111</v>
      </c>
      <c r="Q244" s="3">
        <f t="shared" si="27"/>
        <v>442738.46175986365</v>
      </c>
      <c r="R244" s="10">
        <f t="shared" si="22"/>
        <v>59278.69164491829</v>
      </c>
    </row>
    <row r="245" spans="1:18" x14ac:dyDescent="0.25">
      <c r="A245" s="1" t="s">
        <v>254</v>
      </c>
      <c r="B245" s="3">
        <f>等额本金!B249</f>
        <v>2097.7011494252874</v>
      </c>
      <c r="C245" s="3">
        <f t="shared" si="23"/>
        <v>505545.97701149579</v>
      </c>
      <c r="D245" s="3"/>
      <c r="E245" s="3">
        <f>等额本息!B249</f>
        <v>2476.5631274444531</v>
      </c>
      <c r="F245" s="3">
        <f t="shared" si="24"/>
        <v>411163.61247566983</v>
      </c>
      <c r="G245" s="10">
        <f t="shared" si="25"/>
        <v>94382.364535825967</v>
      </c>
      <c r="H245" s="10">
        <f>等额本金!E249</f>
        <v>22.445402298850986</v>
      </c>
      <c r="I245" s="10">
        <f>等额本息!E249</f>
        <v>31.883638752433093</v>
      </c>
      <c r="J245" s="3">
        <f t="shared" si="21"/>
        <v>94382.364535821063</v>
      </c>
      <c r="K245" s="24" t="s">
        <v>397</v>
      </c>
      <c r="L245" s="1" t="s">
        <v>254</v>
      </c>
      <c r="M245" s="3">
        <f>等额本金!C249</f>
        <v>755.17241379311724</v>
      </c>
      <c r="N245" s="3">
        <f t="shared" si="26"/>
        <v>384214.94252873847</v>
      </c>
      <c r="P245" s="3">
        <f>等额本息!C249</f>
        <v>1071.0431688392514</v>
      </c>
      <c r="Q245" s="3">
        <f t="shared" si="27"/>
        <v>443809.5049287029</v>
      </c>
      <c r="R245" s="10">
        <f t="shared" si="22"/>
        <v>59594.56239996443</v>
      </c>
    </row>
    <row r="246" spans="1:18" x14ac:dyDescent="0.25">
      <c r="A246" s="1" t="s">
        <v>255</v>
      </c>
      <c r="B246" s="3">
        <f>等额本金!B250</f>
        <v>2097.7011494252874</v>
      </c>
      <c r="C246" s="3">
        <f t="shared" si="23"/>
        <v>507643.67816092109</v>
      </c>
      <c r="D246" s="3"/>
      <c r="E246" s="3">
        <f>等额本息!B250</f>
        <v>2484.8183378692679</v>
      </c>
      <c r="F246" s="3">
        <f t="shared" si="24"/>
        <v>413648.43081353907</v>
      </c>
      <c r="G246" s="10">
        <f t="shared" si="25"/>
        <v>93995.247347382014</v>
      </c>
      <c r="H246" s="10">
        <f>等额本金!E250</f>
        <v>22.235632183908457</v>
      </c>
      <c r="I246" s="10">
        <f>等额本息!E250</f>
        <v>31.635156918646167</v>
      </c>
      <c r="J246" s="3">
        <f t="shared" si="21"/>
        <v>93995.247347377095</v>
      </c>
      <c r="K246" s="24" t="s">
        <v>397</v>
      </c>
      <c r="L246" s="1" t="s">
        <v>255</v>
      </c>
      <c r="M246" s="3">
        <f>等额本金!C250</f>
        <v>748.18007662836624</v>
      </c>
      <c r="N246" s="3">
        <f t="shared" si="26"/>
        <v>384963.12260536681</v>
      </c>
      <c r="P246" s="3">
        <f>等额本息!C250</f>
        <v>1062.7879584144366</v>
      </c>
      <c r="Q246" s="3">
        <f t="shared" si="27"/>
        <v>444872.29288711731</v>
      </c>
      <c r="R246" s="10">
        <f t="shared" si="22"/>
        <v>59909.170281750499</v>
      </c>
    </row>
    <row r="247" spans="1:18" x14ac:dyDescent="0.25">
      <c r="A247" s="1" t="s">
        <v>256</v>
      </c>
      <c r="B247" s="3">
        <f>等额本金!B251</f>
        <v>2097.7011494252874</v>
      </c>
      <c r="C247" s="3">
        <f t="shared" si="23"/>
        <v>509741.37931034638</v>
      </c>
      <c r="D247" s="3"/>
      <c r="E247" s="3">
        <f>等额本息!B251</f>
        <v>2493.1010656621656</v>
      </c>
      <c r="F247" s="3">
        <f t="shared" si="24"/>
        <v>416141.53187920124</v>
      </c>
      <c r="G247" s="10">
        <f t="shared" si="25"/>
        <v>93599.847431145143</v>
      </c>
      <c r="H247" s="10">
        <f>等额本金!E251</f>
        <v>22.025862068965925</v>
      </c>
      <c r="I247" s="10">
        <f>等额本息!E251</f>
        <v>31.385846812079951</v>
      </c>
      <c r="J247" s="3">
        <f t="shared" si="21"/>
        <v>93599.847431140268</v>
      </c>
      <c r="K247" s="24" t="s">
        <v>397</v>
      </c>
      <c r="L247" s="1" t="s">
        <v>256</v>
      </c>
      <c r="M247" s="3">
        <f>等额本金!C251</f>
        <v>741.18773946361523</v>
      </c>
      <c r="N247" s="3">
        <f t="shared" si="26"/>
        <v>385704.31034483045</v>
      </c>
      <c r="P247" s="3">
        <f>等额本息!C251</f>
        <v>1054.5052306215391</v>
      </c>
      <c r="Q247" s="3">
        <f t="shared" si="27"/>
        <v>445926.79811773886</v>
      </c>
      <c r="R247" s="10">
        <f t="shared" si="22"/>
        <v>60222.487772908411</v>
      </c>
    </row>
    <row r="248" spans="1:18" x14ac:dyDescent="0.25">
      <c r="A248" s="1" t="s">
        <v>257</v>
      </c>
      <c r="B248" s="3">
        <f>等额本金!B252</f>
        <v>2097.7011494252874</v>
      </c>
      <c r="C248" s="3">
        <f t="shared" si="23"/>
        <v>511839.08045977168</v>
      </c>
      <c r="D248" s="3"/>
      <c r="E248" s="3">
        <f>等额本息!B252</f>
        <v>2501.4114025477061</v>
      </c>
      <c r="F248" s="3">
        <f t="shared" si="24"/>
        <v>418642.94328174897</v>
      </c>
      <c r="G248" s="10">
        <f t="shared" si="25"/>
        <v>93196.137178022705</v>
      </c>
      <c r="H248" s="10">
        <f>等额本金!E252</f>
        <v>21.816091954023396</v>
      </c>
      <c r="I248" s="10">
        <f>等额本息!E252</f>
        <v>31.135705671825178</v>
      </c>
      <c r="J248" s="3">
        <f t="shared" si="21"/>
        <v>93196.137178017831</v>
      </c>
      <c r="K248" s="24" t="s">
        <v>397</v>
      </c>
      <c r="L248" s="1" t="s">
        <v>257</v>
      </c>
      <c r="M248" s="3">
        <f>等额本金!C252</f>
        <v>734.19540229886411</v>
      </c>
      <c r="N248" s="3">
        <f t="shared" si="26"/>
        <v>386438.50574712933</v>
      </c>
      <c r="P248" s="3">
        <f>等额本息!C252</f>
        <v>1046.1948937359984</v>
      </c>
      <c r="Q248" s="3">
        <f t="shared" si="27"/>
        <v>446972.99301147484</v>
      </c>
      <c r="R248" s="10">
        <f t="shared" si="22"/>
        <v>60534.487264345516</v>
      </c>
    </row>
    <row r="249" spans="1:18" x14ac:dyDescent="0.25">
      <c r="A249" s="1" t="s">
        <v>258</v>
      </c>
      <c r="B249" s="3">
        <f>等额本金!B253</f>
        <v>2097.7011494252874</v>
      </c>
      <c r="C249" s="3">
        <f t="shared" si="23"/>
        <v>513936.78160919697</v>
      </c>
      <c r="D249" s="3"/>
      <c r="E249" s="3">
        <f>等额本息!B253</f>
        <v>2509.7494405561984</v>
      </c>
      <c r="F249" s="3">
        <f t="shared" si="24"/>
        <v>421152.69272230519</v>
      </c>
      <c r="G249" s="10">
        <f t="shared" si="25"/>
        <v>92784.088886891783</v>
      </c>
      <c r="H249" s="10">
        <f>等额本金!E253</f>
        <v>21.606321839080866</v>
      </c>
      <c r="I249" s="10">
        <f>等额本息!E253</f>
        <v>30.884730727769558</v>
      </c>
      <c r="J249" s="3">
        <f t="shared" si="21"/>
        <v>92784.088886886908</v>
      </c>
      <c r="K249" s="24" t="s">
        <v>397</v>
      </c>
      <c r="L249" s="1" t="s">
        <v>258</v>
      </c>
      <c r="M249" s="3">
        <f>等额本金!C253</f>
        <v>727.20306513411333</v>
      </c>
      <c r="N249" s="3">
        <f t="shared" si="26"/>
        <v>387165.70881226344</v>
      </c>
      <c r="P249" s="3">
        <f>等额本息!C253</f>
        <v>1037.8568557275059</v>
      </c>
      <c r="Q249" s="3">
        <f t="shared" si="27"/>
        <v>448010.84986720234</v>
      </c>
      <c r="R249" s="10">
        <f t="shared" si="22"/>
        <v>60845.141054938897</v>
      </c>
    </row>
    <row r="250" spans="1:18" x14ac:dyDescent="0.25">
      <c r="A250" s="1" t="s">
        <v>259</v>
      </c>
      <c r="B250" s="3">
        <f>等额本金!B254</f>
        <v>2097.7011494252874</v>
      </c>
      <c r="C250" s="3">
        <f t="shared" si="23"/>
        <v>516034.48275862227</v>
      </c>
      <c r="D250" s="3"/>
      <c r="E250" s="3">
        <f>等额本息!B254</f>
        <v>2518.1152720247192</v>
      </c>
      <c r="F250" s="3">
        <f t="shared" si="24"/>
        <v>423670.80799432989</v>
      </c>
      <c r="G250" s="10">
        <f t="shared" si="25"/>
        <v>92363.674764292373</v>
      </c>
      <c r="H250" s="10">
        <f>等额本金!E254</f>
        <v>21.396551724138337</v>
      </c>
      <c r="I250" s="10">
        <f>等额本息!E254</f>
        <v>30.632919200567088</v>
      </c>
      <c r="J250" s="3">
        <f t="shared" si="21"/>
        <v>92363.674764287498</v>
      </c>
      <c r="K250" s="24" t="s">
        <v>397</v>
      </c>
      <c r="L250" s="1" t="s">
        <v>259</v>
      </c>
      <c r="M250" s="3">
        <f>等额本金!C254</f>
        <v>720.21072796936232</v>
      </c>
      <c r="N250" s="3">
        <f t="shared" si="26"/>
        <v>387885.9195402328</v>
      </c>
      <c r="P250" s="3">
        <f>等额本息!C254</f>
        <v>1029.4910242589854</v>
      </c>
      <c r="Q250" s="3">
        <f t="shared" si="27"/>
        <v>449040.34089146135</v>
      </c>
      <c r="R250" s="10">
        <f t="shared" si="22"/>
        <v>61154.42135122855</v>
      </c>
    </row>
    <row r="251" spans="1:18" x14ac:dyDescent="0.25">
      <c r="A251" s="1" t="s">
        <v>260</v>
      </c>
      <c r="B251" s="3">
        <f>等额本金!B255</f>
        <v>2097.7011494252874</v>
      </c>
      <c r="C251" s="3">
        <f t="shared" si="23"/>
        <v>518132.18390804756</v>
      </c>
      <c r="D251" s="3"/>
      <c r="E251" s="3">
        <f>等额本息!B255</f>
        <v>2526.508989598135</v>
      </c>
      <c r="F251" s="3">
        <f t="shared" si="24"/>
        <v>426197.31698392803</v>
      </c>
      <c r="G251" s="10">
        <f t="shared" si="25"/>
        <v>91934.866924119531</v>
      </c>
      <c r="H251" s="10">
        <f>等额本金!E255</f>
        <v>21.186781609195808</v>
      </c>
      <c r="I251" s="10">
        <f>等额本息!E255</f>
        <v>30.380268301607273</v>
      </c>
      <c r="J251" s="3">
        <f t="shared" si="21"/>
        <v>91934.866924114656</v>
      </c>
      <c r="K251" s="24" t="s">
        <v>397</v>
      </c>
      <c r="L251" s="1" t="s">
        <v>260</v>
      </c>
      <c r="M251" s="3">
        <f>等额本金!C255</f>
        <v>713.21839080461132</v>
      </c>
      <c r="N251" s="3">
        <f t="shared" si="26"/>
        <v>388599.1379310374</v>
      </c>
      <c r="P251" s="3">
        <f>等额本息!C255</f>
        <v>1021.0973066855696</v>
      </c>
      <c r="Q251" s="3">
        <f t="shared" si="27"/>
        <v>450061.43819814693</v>
      </c>
      <c r="R251" s="10">
        <f t="shared" si="22"/>
        <v>61462.300267109531</v>
      </c>
    </row>
    <row r="252" spans="1:18" x14ac:dyDescent="0.25">
      <c r="A252" s="1" t="s">
        <v>261</v>
      </c>
      <c r="B252" s="3">
        <f>等额本金!B256</f>
        <v>2097.7011494252874</v>
      </c>
      <c r="C252" s="3">
        <f t="shared" si="23"/>
        <v>520229.88505747286</v>
      </c>
      <c r="D252" s="3"/>
      <c r="E252" s="3">
        <f>等额本息!B256</f>
        <v>2534.9306862301287</v>
      </c>
      <c r="F252" s="3">
        <f t="shared" si="24"/>
        <v>428732.24767015816</v>
      </c>
      <c r="G252" s="10">
        <f t="shared" si="25"/>
        <v>91497.637387314695</v>
      </c>
      <c r="H252" s="10">
        <f>等额本金!E256</f>
        <v>20.977011494253279</v>
      </c>
      <c r="I252" s="10">
        <f>等额本息!E256</f>
        <v>30.126775232984258</v>
      </c>
      <c r="J252" s="3">
        <f t="shared" si="21"/>
        <v>91497.637387309791</v>
      </c>
      <c r="K252" s="24" t="s">
        <v>397</v>
      </c>
      <c r="L252" s="1" t="s">
        <v>261</v>
      </c>
      <c r="M252" s="3">
        <f>等额本金!C256</f>
        <v>706.22605363986031</v>
      </c>
      <c r="N252" s="3">
        <f t="shared" si="26"/>
        <v>389305.36398467724</v>
      </c>
      <c r="P252" s="3">
        <f>等额本息!C256</f>
        <v>1012.6756100535758</v>
      </c>
      <c r="Q252" s="3">
        <f t="shared" si="27"/>
        <v>451074.11380820052</v>
      </c>
      <c r="R252" s="10">
        <f t="shared" si="22"/>
        <v>61768.749823523278</v>
      </c>
    </row>
    <row r="253" spans="1:18" x14ac:dyDescent="0.25">
      <c r="A253" s="1" t="s">
        <v>262</v>
      </c>
      <c r="B253" s="3">
        <f>等额本金!B257</f>
        <v>2097.7011494252874</v>
      </c>
      <c r="C253" s="3">
        <f t="shared" si="23"/>
        <v>522327.58620689815</v>
      </c>
      <c r="D253" s="3"/>
      <c r="E253" s="3">
        <f>等额本息!B257</f>
        <v>2543.380455184229</v>
      </c>
      <c r="F253" s="3">
        <f t="shared" si="24"/>
        <v>431275.62812534237</v>
      </c>
      <c r="G253" s="10">
        <f t="shared" si="25"/>
        <v>91051.958081555786</v>
      </c>
      <c r="H253" s="10">
        <f>等额本金!E257</f>
        <v>20.76724137931075</v>
      </c>
      <c r="I253" s="10">
        <f>等额本息!E257</f>
        <v>29.872437187465838</v>
      </c>
      <c r="J253" s="3">
        <f t="shared" si="21"/>
        <v>91051.958081550882</v>
      </c>
      <c r="K253" s="24" t="s">
        <v>397</v>
      </c>
      <c r="L253" s="1" t="s">
        <v>262</v>
      </c>
      <c r="M253" s="3">
        <f>等额本金!C257</f>
        <v>699.2337164751093</v>
      </c>
      <c r="N253" s="3">
        <f t="shared" si="26"/>
        <v>390004.59770115238</v>
      </c>
      <c r="P253" s="3">
        <f>等额本息!C257</f>
        <v>1004.2258410994754</v>
      </c>
      <c r="Q253" s="3">
        <f t="shared" si="27"/>
        <v>452078.33964929997</v>
      </c>
      <c r="R253" s="10">
        <f t="shared" si="22"/>
        <v>62073.741948147595</v>
      </c>
    </row>
    <row r="254" spans="1:18" x14ac:dyDescent="0.25">
      <c r="A254" s="1" t="s">
        <v>263</v>
      </c>
      <c r="B254" s="3">
        <f>等额本金!B258</f>
        <v>2097.7011494252874</v>
      </c>
      <c r="C254" s="3">
        <f t="shared" si="23"/>
        <v>524425.28735632345</v>
      </c>
      <c r="D254" s="3"/>
      <c r="E254" s="3">
        <f>等额本息!B258</f>
        <v>2551.8583900348431</v>
      </c>
      <c r="F254" s="3">
        <f t="shared" si="24"/>
        <v>433827.48651537718</v>
      </c>
      <c r="G254" s="10">
        <f t="shared" si="25"/>
        <v>90597.800840946264</v>
      </c>
      <c r="H254" s="10">
        <f>等额本金!E258</f>
        <v>20.557471264368221</v>
      </c>
      <c r="I254" s="10">
        <f>等额本息!E258</f>
        <v>29.617251348462357</v>
      </c>
      <c r="J254" s="3">
        <f t="shared" si="21"/>
        <v>90597.80084094136</v>
      </c>
      <c r="K254" s="24" t="s">
        <v>397</v>
      </c>
      <c r="L254" s="1" t="s">
        <v>263</v>
      </c>
      <c r="M254" s="3">
        <f>等额本金!C258</f>
        <v>692.24137931035841</v>
      </c>
      <c r="N254" s="3">
        <f t="shared" si="26"/>
        <v>390696.83908046276</v>
      </c>
      <c r="P254" s="3">
        <f>等额本息!C258</f>
        <v>995.74790624886134</v>
      </c>
      <c r="Q254" s="3">
        <f t="shared" si="27"/>
        <v>453074.08755554882</v>
      </c>
      <c r="R254" s="10">
        <f t="shared" si="22"/>
        <v>62377.24847508606</v>
      </c>
    </row>
    <row r="255" spans="1:18" x14ac:dyDescent="0.25">
      <c r="A255" s="1" t="s">
        <v>264</v>
      </c>
      <c r="B255" s="3">
        <f>等额本金!B259</f>
        <v>2097.7011494252874</v>
      </c>
      <c r="C255" s="3">
        <f t="shared" si="23"/>
        <v>526522.98850574868</v>
      </c>
      <c r="D255" s="3"/>
      <c r="E255" s="3">
        <f>等额本息!B259</f>
        <v>2560.3645846682925</v>
      </c>
      <c r="F255" s="3">
        <f t="shared" si="24"/>
        <v>436387.85110004549</v>
      </c>
      <c r="G255" s="10">
        <f t="shared" si="25"/>
        <v>90135.137405703194</v>
      </c>
      <c r="H255" s="10">
        <f>等额本金!E259</f>
        <v>20.347701149425692</v>
      </c>
      <c r="I255" s="10">
        <f>等额本息!E259</f>
        <v>29.361214889995527</v>
      </c>
      <c r="J255" s="3">
        <f t="shared" si="21"/>
        <v>90135.137405698348</v>
      </c>
      <c r="K255" s="24" t="s">
        <v>397</v>
      </c>
      <c r="L255" s="1" t="s">
        <v>264</v>
      </c>
      <c r="M255" s="3">
        <f>等额本金!C259</f>
        <v>685.2490421456074</v>
      </c>
      <c r="N255" s="3">
        <f t="shared" si="26"/>
        <v>391382.08812260837</v>
      </c>
      <c r="P255" s="3">
        <f>等额本息!C259</f>
        <v>987.24171161541199</v>
      </c>
      <c r="Q255" s="3">
        <f t="shared" si="27"/>
        <v>454061.32926716423</v>
      </c>
      <c r="R255" s="10">
        <f t="shared" si="22"/>
        <v>62679.241144555854</v>
      </c>
    </row>
    <row r="256" spans="1:18" x14ac:dyDescent="0.25">
      <c r="A256" s="1" t="s">
        <v>265</v>
      </c>
      <c r="B256" s="3">
        <f>等额本金!B260</f>
        <v>2097.7011494252874</v>
      </c>
      <c r="C256" s="3">
        <f t="shared" si="23"/>
        <v>528620.68965517392</v>
      </c>
      <c r="D256" s="3"/>
      <c r="E256" s="3">
        <f>等额本息!B260</f>
        <v>2568.8991332838536</v>
      </c>
      <c r="F256" s="3">
        <f t="shared" si="24"/>
        <v>438956.75023332937</v>
      </c>
      <c r="G256" s="10">
        <f t="shared" si="25"/>
        <v>89663.939421844552</v>
      </c>
      <c r="H256" s="10">
        <f>等额本金!E260</f>
        <v>20.137931034483163</v>
      </c>
      <c r="I256" s="10">
        <f>等额本息!E260</f>
        <v>29.10432497666714</v>
      </c>
      <c r="J256" s="3">
        <f t="shared" si="21"/>
        <v>89663.939421839765</v>
      </c>
      <c r="K256" s="24" t="s">
        <v>397</v>
      </c>
      <c r="L256" s="1" t="s">
        <v>265</v>
      </c>
      <c r="M256" s="3">
        <f>等额本金!C260</f>
        <v>678.25670498085651</v>
      </c>
      <c r="N256" s="3">
        <f t="shared" si="26"/>
        <v>392060.34482758923</v>
      </c>
      <c r="P256" s="3">
        <f>等额本息!C260</f>
        <v>978.70716299985099</v>
      </c>
      <c r="Q256" s="3">
        <f t="shared" si="27"/>
        <v>455040.03643016407</v>
      </c>
      <c r="R256" s="10">
        <f t="shared" si="22"/>
        <v>62979.691602574836</v>
      </c>
    </row>
    <row r="257" spans="1:18" x14ac:dyDescent="0.25">
      <c r="A257" s="1" t="s">
        <v>266</v>
      </c>
      <c r="B257" s="3">
        <f>等额本金!B261</f>
        <v>2097.7011494252874</v>
      </c>
      <c r="C257" s="3">
        <f t="shared" si="23"/>
        <v>530718.39080459916</v>
      </c>
      <c r="D257" s="3"/>
      <c r="E257" s="3">
        <f>等额本息!B261</f>
        <v>2577.4621303947997</v>
      </c>
      <c r="F257" s="3">
        <f t="shared" si="24"/>
        <v>441534.21236372419</v>
      </c>
      <c r="G257" s="10">
        <f t="shared" si="25"/>
        <v>89184.178440874966</v>
      </c>
      <c r="H257" s="10">
        <f>等额本金!E261</f>
        <v>19.928160919540634</v>
      </c>
      <c r="I257" s="10">
        <f>等额本息!E261</f>
        <v>28.846578763627658</v>
      </c>
      <c r="J257" s="3">
        <f t="shared" si="21"/>
        <v>89184.178440870237</v>
      </c>
      <c r="K257" s="24" t="s">
        <v>397</v>
      </c>
      <c r="L257" s="1" t="s">
        <v>266</v>
      </c>
      <c r="M257" s="3">
        <f>等额本金!C261</f>
        <v>671.2643678161055</v>
      </c>
      <c r="N257" s="3">
        <f t="shared" si="26"/>
        <v>392731.60919540533</v>
      </c>
      <c r="P257" s="3">
        <f>等额本息!C261</f>
        <v>970.14416588890469</v>
      </c>
      <c r="Q257" s="3">
        <f t="shared" si="27"/>
        <v>456010.18059605296</v>
      </c>
      <c r="R257" s="10">
        <f t="shared" si="22"/>
        <v>63278.571400647634</v>
      </c>
    </row>
    <row r="258" spans="1:18" x14ac:dyDescent="0.25">
      <c r="A258" s="1" t="s">
        <v>267</v>
      </c>
      <c r="B258" s="3">
        <f>等额本金!B262</f>
        <v>2097.7011494252874</v>
      </c>
      <c r="C258" s="3">
        <f t="shared" si="23"/>
        <v>532816.09195402439</v>
      </c>
      <c r="D258" s="3"/>
      <c r="E258" s="3">
        <f>等额本息!B262</f>
        <v>2586.0536708294494</v>
      </c>
      <c r="F258" s="3">
        <f t="shared" si="24"/>
        <v>444120.26603455364</v>
      </c>
      <c r="G258" s="10">
        <f t="shared" si="25"/>
        <v>88695.82591947075</v>
      </c>
      <c r="H258" s="10">
        <f>等额本金!E262</f>
        <v>19.718390804598105</v>
      </c>
      <c r="I258" s="10">
        <f>等额本息!E262</f>
        <v>28.587973396544712</v>
      </c>
      <c r="J258" s="3">
        <f t="shared" si="21"/>
        <v>88695.825919466064</v>
      </c>
      <c r="K258" s="24" t="s">
        <v>397</v>
      </c>
      <c r="L258" s="1" t="s">
        <v>267</v>
      </c>
      <c r="M258" s="3">
        <f>等额本金!C262</f>
        <v>664.2720306513545</v>
      </c>
      <c r="N258" s="3">
        <f t="shared" si="26"/>
        <v>393395.88122605666</v>
      </c>
      <c r="P258" s="3">
        <f>等额本息!C262</f>
        <v>961.55262545425524</v>
      </c>
      <c r="Q258" s="3">
        <f t="shared" si="27"/>
        <v>456971.73322150722</v>
      </c>
      <c r="R258" s="10">
        <f t="shared" si="22"/>
        <v>63575.851995450561</v>
      </c>
    </row>
    <row r="259" spans="1:18" x14ac:dyDescent="0.25">
      <c r="A259" s="1" t="s">
        <v>268</v>
      </c>
      <c r="B259" s="3">
        <f>等额本金!B263</f>
        <v>2097.7011494252874</v>
      </c>
      <c r="C259" s="3">
        <f t="shared" si="23"/>
        <v>534913.79310344963</v>
      </c>
      <c r="D259" s="3"/>
      <c r="E259" s="3">
        <f>等额本息!B263</f>
        <v>2594.673849732214</v>
      </c>
      <c r="F259" s="3">
        <f t="shared" si="24"/>
        <v>446714.93988428585</v>
      </c>
      <c r="G259" s="10">
        <f t="shared" si="25"/>
        <v>88198.853219163779</v>
      </c>
      <c r="H259" s="10">
        <f>等额本金!E263</f>
        <v>19.508620689655576</v>
      </c>
      <c r="I259" s="10">
        <f>等额本息!E263</f>
        <v>28.328506011571491</v>
      </c>
      <c r="J259" s="3">
        <f t="shared" si="21"/>
        <v>88198.853219159151</v>
      </c>
      <c r="K259" s="24" t="s">
        <v>397</v>
      </c>
      <c r="L259" s="1" t="s">
        <v>268</v>
      </c>
      <c r="M259" s="3">
        <f>等额本金!C263</f>
        <v>657.27969348660349</v>
      </c>
      <c r="N259" s="3">
        <f t="shared" si="26"/>
        <v>394053.16091954324</v>
      </c>
      <c r="P259" s="3">
        <f>等额本息!C263</f>
        <v>952.93244655149044</v>
      </c>
      <c r="Q259" s="3">
        <f t="shared" si="27"/>
        <v>457924.66566805873</v>
      </c>
      <c r="R259" s="10">
        <f t="shared" si="22"/>
        <v>63871.504748515494</v>
      </c>
    </row>
    <row r="260" spans="1:18" x14ac:dyDescent="0.25">
      <c r="A260" s="1" t="s">
        <v>269</v>
      </c>
      <c r="B260" s="3">
        <f>等额本金!B264</f>
        <v>2097.7011494252874</v>
      </c>
      <c r="C260" s="3">
        <f t="shared" si="23"/>
        <v>537011.49425287487</v>
      </c>
      <c r="D260" s="3"/>
      <c r="E260" s="3">
        <f>等额本息!B264</f>
        <v>2603.322762564655</v>
      </c>
      <c r="F260" s="3">
        <f t="shared" si="24"/>
        <v>449318.26264685049</v>
      </c>
      <c r="G260" s="10">
        <f t="shared" si="25"/>
        <v>87693.231606024376</v>
      </c>
      <c r="H260" s="10">
        <f>等额本金!E264</f>
        <v>19.298850574713047</v>
      </c>
      <c r="I260" s="10">
        <f>等额本息!E264</f>
        <v>28.068173735315028</v>
      </c>
      <c r="J260" s="3">
        <f t="shared" si="21"/>
        <v>87693.231606019821</v>
      </c>
      <c r="K260" s="24" t="s">
        <v>397</v>
      </c>
      <c r="L260" s="1" t="s">
        <v>269</v>
      </c>
      <c r="M260" s="3">
        <f>等额本金!C264</f>
        <v>650.2873563218526</v>
      </c>
      <c r="N260" s="3">
        <f t="shared" si="26"/>
        <v>394703.44827586511</v>
      </c>
      <c r="P260" s="3">
        <f>等额本息!C264</f>
        <v>944.28353371904973</v>
      </c>
      <c r="Q260" s="3">
        <f t="shared" si="27"/>
        <v>458868.94920177781</v>
      </c>
      <c r="R260" s="10">
        <f t="shared" si="22"/>
        <v>64165.500925912696</v>
      </c>
    </row>
    <row r="261" spans="1:18" x14ac:dyDescent="0.25">
      <c r="A261" s="1" t="s">
        <v>270</v>
      </c>
      <c r="B261" s="3">
        <f>等额本金!B265</f>
        <v>2097.7011494252874</v>
      </c>
      <c r="C261" s="3">
        <f t="shared" si="23"/>
        <v>539109.1954023001</v>
      </c>
      <c r="D261" s="3"/>
      <c r="E261" s="3">
        <f>等额本息!B265</f>
        <v>2612.0005051065368</v>
      </c>
      <c r="F261" s="3">
        <f t="shared" si="24"/>
        <v>451930.26315195701</v>
      </c>
      <c r="G261" s="10">
        <f t="shared" si="25"/>
        <v>87178.932250343089</v>
      </c>
      <c r="H261" s="10">
        <f>等额本金!E265</f>
        <v>19.089080459770518</v>
      </c>
      <c r="I261" s="10">
        <f>等额本息!E265</f>
        <v>27.806973684804376</v>
      </c>
      <c r="J261" s="3">
        <f t="shared" si="21"/>
        <v>87178.932250338577</v>
      </c>
      <c r="K261" s="24" t="s">
        <v>397</v>
      </c>
      <c r="L261" s="1" t="s">
        <v>270</v>
      </c>
      <c r="M261" s="3">
        <f>等额本金!C265</f>
        <v>643.29501915710159</v>
      </c>
      <c r="N261" s="3">
        <f t="shared" si="26"/>
        <v>395346.74329502223</v>
      </c>
      <c r="P261" s="3">
        <f>等额本息!C265</f>
        <v>935.60579117716759</v>
      </c>
      <c r="Q261" s="3">
        <f t="shared" si="27"/>
        <v>459804.554992955</v>
      </c>
      <c r="R261" s="10">
        <f t="shared" si="22"/>
        <v>64457.811697932775</v>
      </c>
    </row>
    <row r="262" spans="1:18" x14ac:dyDescent="0.25">
      <c r="A262" s="1" t="s">
        <v>271</v>
      </c>
      <c r="B262" s="3">
        <f>等额本金!B266</f>
        <v>2097.7011494252874</v>
      </c>
      <c r="C262" s="3">
        <f t="shared" si="23"/>
        <v>541206.89655172534</v>
      </c>
      <c r="D262" s="3"/>
      <c r="E262" s="3">
        <f>等额本息!B266</f>
        <v>2620.7071734568917</v>
      </c>
      <c r="F262" s="3">
        <f t="shared" si="24"/>
        <v>454550.97032541392</v>
      </c>
      <c r="G262" s="10">
        <f t="shared" si="25"/>
        <v>86655.926226311421</v>
      </c>
      <c r="H262" s="10">
        <f>等额本金!E266</f>
        <v>18.879310344827989</v>
      </c>
      <c r="I262" s="10">
        <f>等额本息!E266</f>
        <v>27.544902967458682</v>
      </c>
      <c r="J262" s="3">
        <f t="shared" ref="J262:J325" si="28">(I262-H262)*10000</f>
        <v>86655.926226306939</v>
      </c>
      <c r="K262" s="24" t="s">
        <v>397</v>
      </c>
      <c r="L262" s="1" t="s">
        <v>271</v>
      </c>
      <c r="M262" s="3">
        <f>等额本金!C266</f>
        <v>636.30268199235059</v>
      </c>
      <c r="N262" s="3">
        <f t="shared" si="26"/>
        <v>395983.04597701458</v>
      </c>
      <c r="P262" s="3">
        <f>等额本息!C266</f>
        <v>926.89912282681257</v>
      </c>
      <c r="Q262" s="3">
        <f t="shared" si="27"/>
        <v>460731.45411578182</v>
      </c>
      <c r="R262" s="10">
        <f t="shared" ref="R262:R325" si="29">Q262-N262</f>
        <v>64748.408138767234</v>
      </c>
    </row>
    <row r="263" spans="1:18" x14ac:dyDescent="0.25">
      <c r="A263" s="1" t="s">
        <v>272</v>
      </c>
      <c r="B263" s="3">
        <f>等额本金!B267</f>
        <v>2097.7011494252874</v>
      </c>
      <c r="C263" s="3">
        <f t="shared" ref="C263:C326" si="30">IF(B263=0,0,C262+B263)</f>
        <v>543304.59770115057</v>
      </c>
      <c r="D263" s="3"/>
      <c r="E263" s="3">
        <f>等额本息!B267</f>
        <v>2629.4428640350816</v>
      </c>
      <c r="F263" s="3">
        <f t="shared" ref="F263:F326" si="31">IF(B263=0,0,F262+E263)</f>
        <v>457180.413189449</v>
      </c>
      <c r="G263" s="10">
        <f t="shared" ref="G263:G326" si="32">C263-F263</f>
        <v>86124.184511701576</v>
      </c>
      <c r="H263" s="10">
        <f>等额本金!E267</f>
        <v>18.66954022988546</v>
      </c>
      <c r="I263" s="10">
        <f>等额本息!E267</f>
        <v>27.281958681055176</v>
      </c>
      <c r="J263" s="3">
        <f t="shared" si="28"/>
        <v>86124.184511697167</v>
      </c>
      <c r="K263" s="24" t="s">
        <v>397</v>
      </c>
      <c r="L263" s="1" t="s">
        <v>272</v>
      </c>
      <c r="M263" s="3">
        <f>等额本金!C267</f>
        <v>629.31034482759969</v>
      </c>
      <c r="N263" s="3">
        <f t="shared" ref="N263:N326" si="33">IF(M263&lt;0.0001,0,N262+M263)</f>
        <v>396612.35632184218</v>
      </c>
      <c r="P263" s="3">
        <f>等额本息!C267</f>
        <v>918.16343224862283</v>
      </c>
      <c r="Q263" s="3">
        <f t="shared" ref="Q263:Q326" si="34">IF(M263&lt;0.0001,0,Q262+P263)</f>
        <v>461649.61754803045</v>
      </c>
      <c r="R263" s="10">
        <f t="shared" si="29"/>
        <v>65037.261226188275</v>
      </c>
    </row>
    <row r="264" spans="1:18" x14ac:dyDescent="0.25">
      <c r="A264" s="1" t="s">
        <v>273</v>
      </c>
      <c r="B264" s="3">
        <f>等额本金!B268</f>
        <v>2097.7011494252874</v>
      </c>
      <c r="C264" s="3">
        <f t="shared" si="30"/>
        <v>545402.29885057581</v>
      </c>
      <c r="D264" s="3"/>
      <c r="E264" s="3">
        <f>等额本息!B268</f>
        <v>2638.2076735818655</v>
      </c>
      <c r="F264" s="3">
        <f t="shared" si="31"/>
        <v>459818.62086303084</v>
      </c>
      <c r="G264" s="10">
        <f t="shared" si="32"/>
        <v>85583.677987544972</v>
      </c>
      <c r="H264" s="10">
        <f>等额本金!E268</f>
        <v>18.459770114942931</v>
      </c>
      <c r="I264" s="10">
        <f>等额本息!E268</f>
        <v>27.018137913696993</v>
      </c>
      <c r="J264" s="3">
        <f t="shared" si="28"/>
        <v>85583.677987540621</v>
      </c>
      <c r="K264" s="24" t="s">
        <v>397</v>
      </c>
      <c r="L264" s="1" t="s">
        <v>273</v>
      </c>
      <c r="M264" s="3">
        <f>等额本金!C268</f>
        <v>622.31800766284869</v>
      </c>
      <c r="N264" s="3">
        <f t="shared" si="33"/>
        <v>397234.67432950501</v>
      </c>
      <c r="P264" s="3">
        <f>等额本息!C268</f>
        <v>909.39862270183926</v>
      </c>
      <c r="Q264" s="3">
        <f t="shared" si="34"/>
        <v>462559.01617073227</v>
      </c>
      <c r="R264" s="10">
        <f t="shared" si="29"/>
        <v>65324.341841227259</v>
      </c>
    </row>
    <row r="265" spans="1:18" x14ac:dyDescent="0.25">
      <c r="A265" s="1" t="s">
        <v>274</v>
      </c>
      <c r="B265" s="3">
        <f>等额本金!B269</f>
        <v>2097.7011494252874</v>
      </c>
      <c r="C265" s="3">
        <f t="shared" si="30"/>
        <v>547500.00000000105</v>
      </c>
      <c r="D265" s="3"/>
      <c r="E265" s="3">
        <f>等额本息!B269</f>
        <v>2647.0016991604716</v>
      </c>
      <c r="F265" s="3">
        <f t="shared" si="31"/>
        <v>462465.62256219133</v>
      </c>
      <c r="G265" s="10">
        <f t="shared" si="32"/>
        <v>85034.377437809715</v>
      </c>
      <c r="H265" s="10">
        <f>等额本金!E269</f>
        <v>18.250000000000401</v>
      </c>
      <c r="I265" s="10">
        <f>等额本息!E269</f>
        <v>26.753437743780943</v>
      </c>
      <c r="J265" s="3">
        <f t="shared" si="28"/>
        <v>85034.377437805408</v>
      </c>
      <c r="K265" s="24" t="s">
        <v>397</v>
      </c>
      <c r="L265" s="1" t="s">
        <v>274</v>
      </c>
      <c r="M265" s="3">
        <f>等额本金!C269</f>
        <v>615.32567049809779</v>
      </c>
      <c r="N265" s="3">
        <f t="shared" si="33"/>
        <v>397850.00000000309</v>
      </c>
      <c r="P265" s="3">
        <f>等额本息!C269</f>
        <v>900.60459712323313</v>
      </c>
      <c r="Q265" s="3">
        <f t="shared" si="34"/>
        <v>463459.62076785549</v>
      </c>
      <c r="R265" s="10">
        <f t="shared" si="29"/>
        <v>65609.620767852408</v>
      </c>
    </row>
    <row r="266" spans="1:18" x14ac:dyDescent="0.25">
      <c r="A266" s="1" t="s">
        <v>275</v>
      </c>
      <c r="B266" s="3">
        <f>等额本金!B270</f>
        <v>2097.7011494252874</v>
      </c>
      <c r="C266" s="3">
        <f t="shared" si="30"/>
        <v>549597.70114942628</v>
      </c>
      <c r="D266" s="3"/>
      <c r="E266" s="3">
        <f>等额本息!B270</f>
        <v>2655.8250381576731</v>
      </c>
      <c r="F266" s="3">
        <f t="shared" si="31"/>
        <v>465121.44760034903</v>
      </c>
      <c r="G266" s="10">
        <f t="shared" si="32"/>
        <v>84476.253549077257</v>
      </c>
      <c r="H266" s="10">
        <f>等额本金!E270</f>
        <v>18.040229885057872</v>
      </c>
      <c r="I266" s="10">
        <f>等额本息!E270</f>
        <v>26.487855239965175</v>
      </c>
      <c r="J266" s="3">
        <f t="shared" si="28"/>
        <v>84476.253549073022</v>
      </c>
      <c r="K266" s="24" t="s">
        <v>397</v>
      </c>
      <c r="L266" s="1" t="s">
        <v>275</v>
      </c>
      <c r="M266" s="3">
        <f>等额本金!C270</f>
        <v>608.33333333334679</v>
      </c>
      <c r="N266" s="3">
        <f t="shared" si="33"/>
        <v>398458.33333333646</v>
      </c>
      <c r="P266" s="3">
        <f>等额本息!C270</f>
        <v>891.7812581260315</v>
      </c>
      <c r="Q266" s="3">
        <f t="shared" si="34"/>
        <v>464351.40202598152</v>
      </c>
      <c r="R266" s="10">
        <f t="shared" si="29"/>
        <v>65893.068692645058</v>
      </c>
    </row>
    <row r="267" spans="1:18" x14ac:dyDescent="0.25">
      <c r="A267" s="1" t="s">
        <v>276</v>
      </c>
      <c r="B267" s="3">
        <f>等额本金!B271</f>
        <v>2097.7011494252874</v>
      </c>
      <c r="C267" s="3">
        <f t="shared" si="30"/>
        <v>551695.40229885152</v>
      </c>
      <c r="D267" s="3"/>
      <c r="E267" s="3">
        <f>等额本息!B271</f>
        <v>2664.6777882848655</v>
      </c>
      <c r="F267" s="3">
        <f t="shared" si="31"/>
        <v>467786.12538863387</v>
      </c>
      <c r="G267" s="10">
        <f t="shared" si="32"/>
        <v>83909.276910217653</v>
      </c>
      <c r="H267" s="10">
        <f>等额本金!E271</f>
        <v>17.830459770115343</v>
      </c>
      <c r="I267" s="10">
        <f>等额本息!E271</f>
        <v>26.22138746113669</v>
      </c>
      <c r="J267" s="3">
        <f t="shared" si="28"/>
        <v>83909.276910213463</v>
      </c>
      <c r="K267" s="24" t="s">
        <v>397</v>
      </c>
      <c r="L267" s="1" t="s">
        <v>276</v>
      </c>
      <c r="M267" s="3">
        <f>等额本金!C271</f>
        <v>601.34099616859578</v>
      </c>
      <c r="N267" s="3">
        <f t="shared" si="33"/>
        <v>399059.67432950507</v>
      </c>
      <c r="P267" s="3">
        <f>等额本息!C271</f>
        <v>882.92850799883911</v>
      </c>
      <c r="Q267" s="3">
        <f t="shared" si="34"/>
        <v>465234.33053398033</v>
      </c>
      <c r="R267" s="10">
        <f t="shared" si="29"/>
        <v>66174.656204475265</v>
      </c>
    </row>
    <row r="268" spans="1:18" x14ac:dyDescent="0.25">
      <c r="A268" s="1" t="s">
        <v>277</v>
      </c>
      <c r="B268" s="3">
        <f>等额本金!B272</f>
        <v>2097.7011494252874</v>
      </c>
      <c r="C268" s="3">
        <f t="shared" si="30"/>
        <v>553793.10344827676</v>
      </c>
      <c r="D268" s="3"/>
      <c r="E268" s="3">
        <f>等额本息!B272</f>
        <v>2673.560047579148</v>
      </c>
      <c r="F268" s="3">
        <f t="shared" si="31"/>
        <v>470459.68543621304</v>
      </c>
      <c r="G268" s="10">
        <f t="shared" si="32"/>
        <v>83333.418012063717</v>
      </c>
      <c r="H268" s="10">
        <f>等额本金!E272</f>
        <v>17.620689655172814</v>
      </c>
      <c r="I268" s="10">
        <f>等额本息!E272</f>
        <v>25.954031456378775</v>
      </c>
      <c r="J268" s="3">
        <f t="shared" si="28"/>
        <v>83333.418012059614</v>
      </c>
      <c r="K268" s="24" t="s">
        <v>397</v>
      </c>
      <c r="L268" s="1" t="s">
        <v>277</v>
      </c>
      <c r="M268" s="3">
        <f>等额本金!C272</f>
        <v>594.34865900384477</v>
      </c>
      <c r="N268" s="3">
        <f t="shared" si="33"/>
        <v>399654.02298850892</v>
      </c>
      <c r="P268" s="3">
        <f>等额本息!C272</f>
        <v>874.04624870455632</v>
      </c>
      <c r="Q268" s="3">
        <f t="shared" si="34"/>
        <v>466108.37678268488</v>
      </c>
      <c r="R268" s="10">
        <f t="shared" si="29"/>
        <v>66454.353794175957</v>
      </c>
    </row>
    <row r="269" spans="1:18" x14ac:dyDescent="0.25">
      <c r="A269" s="1" t="s">
        <v>278</v>
      </c>
      <c r="B269" s="3">
        <f>等额本金!B273</f>
        <v>2097.7011494252874</v>
      </c>
      <c r="C269" s="3">
        <f t="shared" si="30"/>
        <v>555890.80459770199</v>
      </c>
      <c r="D269" s="3"/>
      <c r="E269" s="3">
        <f>等额本息!B273</f>
        <v>2682.471914404412</v>
      </c>
      <c r="F269" s="3">
        <f t="shared" si="31"/>
        <v>473142.15735061746</v>
      </c>
      <c r="G269" s="10">
        <f t="shared" si="32"/>
        <v>82748.647247084533</v>
      </c>
      <c r="H269" s="10">
        <f>等额本金!E273</f>
        <v>17.410919540230285</v>
      </c>
      <c r="I269" s="10">
        <f>等额本息!E273</f>
        <v>25.685784264938331</v>
      </c>
      <c r="J269" s="3">
        <f t="shared" si="28"/>
        <v>82748.647247080458</v>
      </c>
      <c r="K269" s="24" t="s">
        <v>397</v>
      </c>
      <c r="L269" s="1" t="s">
        <v>278</v>
      </c>
      <c r="M269" s="3">
        <f>等额本金!C273</f>
        <v>587.35632183909377</v>
      </c>
      <c r="N269" s="3">
        <f t="shared" si="33"/>
        <v>400241.37931034801</v>
      </c>
      <c r="P269" s="3">
        <f>等额本息!C273</f>
        <v>865.1343818792925</v>
      </c>
      <c r="Q269" s="3">
        <f t="shared" si="34"/>
        <v>466973.51116456417</v>
      </c>
      <c r="R269" s="10">
        <f t="shared" si="29"/>
        <v>66732.131854216161</v>
      </c>
    </row>
    <row r="270" spans="1:18" x14ac:dyDescent="0.25">
      <c r="A270" s="1" t="s">
        <v>279</v>
      </c>
      <c r="B270" s="3">
        <f>等额本金!B274</f>
        <v>2097.7011494252874</v>
      </c>
      <c r="C270" s="3">
        <f t="shared" si="30"/>
        <v>557988.50574712723</v>
      </c>
      <c r="D270" s="3"/>
      <c r="E270" s="3">
        <f>等额本息!B274</f>
        <v>2691.413487452427</v>
      </c>
      <c r="F270" s="3">
        <f t="shared" si="31"/>
        <v>475833.57083806989</v>
      </c>
      <c r="G270" s="10">
        <f t="shared" si="32"/>
        <v>82154.934909057338</v>
      </c>
      <c r="H270" s="10">
        <f>等额本金!E274</f>
        <v>17.201149425287756</v>
      </c>
      <c r="I270" s="10">
        <f>等额本息!E274</f>
        <v>25.416642916193087</v>
      </c>
      <c r="J270" s="3">
        <f t="shared" si="28"/>
        <v>82154.934909053307</v>
      </c>
      <c r="K270" s="24" t="s">
        <v>397</v>
      </c>
      <c r="L270" s="1" t="s">
        <v>279</v>
      </c>
      <c r="M270" s="3">
        <f>等额本金!C274</f>
        <v>580.36398467434287</v>
      </c>
      <c r="N270" s="3">
        <f t="shared" si="33"/>
        <v>400821.74329502234</v>
      </c>
      <c r="P270" s="3">
        <f>等额本息!C274</f>
        <v>856.19280883127772</v>
      </c>
      <c r="Q270" s="3">
        <f t="shared" si="34"/>
        <v>467829.70397339546</v>
      </c>
      <c r="R270" s="10">
        <f t="shared" si="29"/>
        <v>67007.960678373114</v>
      </c>
    </row>
    <row r="271" spans="1:18" x14ac:dyDescent="0.25">
      <c r="A271" s="1" t="s">
        <v>280</v>
      </c>
      <c r="B271" s="3">
        <f>等额本金!B275</f>
        <v>2097.7011494252874</v>
      </c>
      <c r="C271" s="3">
        <f t="shared" si="30"/>
        <v>560086.20689655247</v>
      </c>
      <c r="D271" s="3"/>
      <c r="E271" s="3">
        <f>等额本息!B275</f>
        <v>2700.3848657439348</v>
      </c>
      <c r="F271" s="3">
        <f t="shared" si="31"/>
        <v>478533.95570381382</v>
      </c>
      <c r="G271" s="10">
        <f t="shared" si="32"/>
        <v>81552.251192738651</v>
      </c>
      <c r="H271" s="10">
        <f>等额本金!E275</f>
        <v>16.991379310345227</v>
      </c>
      <c r="I271" s="10">
        <f>等额本息!E275</f>
        <v>25.146604429618694</v>
      </c>
      <c r="J271" s="3">
        <f t="shared" si="28"/>
        <v>81552.251192734679</v>
      </c>
      <c r="K271" s="24" t="s">
        <v>397</v>
      </c>
      <c r="L271" s="1" t="s">
        <v>280</v>
      </c>
      <c r="M271" s="3">
        <f>等额本金!C275</f>
        <v>573.37164750959198</v>
      </c>
      <c r="N271" s="3">
        <f t="shared" si="33"/>
        <v>401395.11494253192</v>
      </c>
      <c r="P271" s="3">
        <f>等额本息!C275</f>
        <v>847.22143053976959</v>
      </c>
      <c r="Q271" s="3">
        <f t="shared" si="34"/>
        <v>468676.92540393525</v>
      </c>
      <c r="R271" s="10">
        <f t="shared" si="29"/>
        <v>67281.810461403336</v>
      </c>
    </row>
    <row r="272" spans="1:18" x14ac:dyDescent="0.25">
      <c r="A272" s="1" t="s">
        <v>281</v>
      </c>
      <c r="B272" s="3">
        <f>等额本金!B276</f>
        <v>2097.7011494252874</v>
      </c>
      <c r="C272" s="3">
        <f t="shared" si="30"/>
        <v>562183.9080459777</v>
      </c>
      <c r="D272" s="3"/>
      <c r="E272" s="3">
        <f>等额本息!B276</f>
        <v>2709.3861486297483</v>
      </c>
      <c r="F272" s="3">
        <f t="shared" si="31"/>
        <v>481243.34185244358</v>
      </c>
      <c r="G272" s="10">
        <f t="shared" si="32"/>
        <v>80940.56619353412</v>
      </c>
      <c r="H272" s="10">
        <f>等额本金!E276</f>
        <v>16.781609195402698</v>
      </c>
      <c r="I272" s="10">
        <f>等额本息!E276</f>
        <v>24.87566581475572</v>
      </c>
      <c r="J272" s="3">
        <f t="shared" si="28"/>
        <v>80940.56619353022</v>
      </c>
      <c r="K272" s="24" t="s">
        <v>397</v>
      </c>
      <c r="L272" s="1" t="s">
        <v>281</v>
      </c>
      <c r="M272" s="3">
        <f>等额本金!C276</f>
        <v>566.37931034484097</v>
      </c>
      <c r="N272" s="3">
        <f t="shared" si="33"/>
        <v>401961.49425287679</v>
      </c>
      <c r="P272" s="3">
        <f>等额本息!C276</f>
        <v>838.22014765395647</v>
      </c>
      <c r="Q272" s="3">
        <f t="shared" si="34"/>
        <v>469515.1455515892</v>
      </c>
      <c r="R272" s="10">
        <f t="shared" si="29"/>
        <v>67553.651298712415</v>
      </c>
    </row>
    <row r="273" spans="1:18" x14ac:dyDescent="0.25">
      <c r="A273" s="1" t="s">
        <v>282</v>
      </c>
      <c r="B273" s="3">
        <f>等额本金!B277</f>
        <v>2097.7011494252874</v>
      </c>
      <c r="C273" s="3">
        <f t="shared" si="30"/>
        <v>564281.60919540294</v>
      </c>
      <c r="D273" s="3"/>
      <c r="E273" s="3">
        <f>等额本息!B277</f>
        <v>2718.4174357918473</v>
      </c>
      <c r="F273" s="3">
        <f t="shared" si="31"/>
        <v>483961.75928823545</v>
      </c>
      <c r="G273" s="10">
        <f t="shared" si="32"/>
        <v>80319.849907167489</v>
      </c>
      <c r="H273" s="10">
        <f>等额本金!E277</f>
        <v>16.571839080460169</v>
      </c>
      <c r="I273" s="10">
        <f>等额本息!E277</f>
        <v>24.603824071176536</v>
      </c>
      <c r="J273" s="3">
        <f t="shared" si="28"/>
        <v>80319.849907163676</v>
      </c>
      <c r="K273" s="24" t="s">
        <v>397</v>
      </c>
      <c r="L273" s="1" t="s">
        <v>282</v>
      </c>
      <c r="M273" s="3">
        <f>等额本金!C277</f>
        <v>559.38697318008997</v>
      </c>
      <c r="N273" s="3">
        <f t="shared" si="33"/>
        <v>402520.8812260569</v>
      </c>
      <c r="P273" s="3">
        <f>等额本息!C277</f>
        <v>829.18886049185744</v>
      </c>
      <c r="Q273" s="3">
        <f t="shared" si="34"/>
        <v>470344.33441208105</v>
      </c>
      <c r="R273" s="10">
        <f t="shared" si="29"/>
        <v>67823.453186024155</v>
      </c>
    </row>
    <row r="274" spans="1:18" x14ac:dyDescent="0.25">
      <c r="A274" s="1" t="s">
        <v>283</v>
      </c>
      <c r="B274" s="3">
        <f>等额本金!B278</f>
        <v>2097.7011494252874</v>
      </c>
      <c r="C274" s="3">
        <f t="shared" si="30"/>
        <v>566379.31034482818</v>
      </c>
      <c r="D274" s="3"/>
      <c r="E274" s="3">
        <f>等额本息!B278</f>
        <v>2727.4788272444866</v>
      </c>
      <c r="F274" s="3">
        <f t="shared" si="31"/>
        <v>486689.23811547994</v>
      </c>
      <c r="G274" s="10">
        <f t="shared" si="32"/>
        <v>79690.072229348239</v>
      </c>
      <c r="H274" s="10">
        <f>等额本金!E278</f>
        <v>16.36206896551764</v>
      </c>
      <c r="I274" s="10">
        <f>等额本息!E278</f>
        <v>24.331076188452087</v>
      </c>
      <c r="J274" s="3">
        <f t="shared" si="28"/>
        <v>79690.072229344471</v>
      </c>
      <c r="K274" s="24" t="s">
        <v>397</v>
      </c>
      <c r="L274" s="1" t="s">
        <v>283</v>
      </c>
      <c r="M274" s="3">
        <f>等额本金!C278</f>
        <v>552.39463601533896</v>
      </c>
      <c r="N274" s="3">
        <f t="shared" si="33"/>
        <v>403073.27586207225</v>
      </c>
      <c r="P274" s="3">
        <f>等额本息!C278</f>
        <v>820.12746903921789</v>
      </c>
      <c r="Q274" s="3">
        <f t="shared" si="34"/>
        <v>471164.46188112028</v>
      </c>
      <c r="R274" s="10">
        <f t="shared" si="29"/>
        <v>68091.186019048037</v>
      </c>
    </row>
    <row r="275" spans="1:18" x14ac:dyDescent="0.25">
      <c r="A275" s="1" t="s">
        <v>284</v>
      </c>
      <c r="B275" s="3">
        <f>等额本金!B279</f>
        <v>2097.7011494252874</v>
      </c>
      <c r="C275" s="3">
        <f t="shared" si="30"/>
        <v>568477.01149425341</v>
      </c>
      <c r="D275" s="3"/>
      <c r="E275" s="3">
        <f>等额本息!B279</f>
        <v>2736.5704233353017</v>
      </c>
      <c r="F275" s="3">
        <f t="shared" si="31"/>
        <v>489425.80853881524</v>
      </c>
      <c r="G275" s="10">
        <f t="shared" si="32"/>
        <v>79051.202955438173</v>
      </c>
      <c r="H275" s="10">
        <f>等额本金!E279</f>
        <v>16.152298850575111</v>
      </c>
      <c r="I275" s="10">
        <f>等额本息!E279</f>
        <v>24.057419146118558</v>
      </c>
      <c r="J275" s="3">
        <f t="shared" si="28"/>
        <v>79051.202955434477</v>
      </c>
      <c r="K275" s="24" t="s">
        <v>397</v>
      </c>
      <c r="L275" s="1" t="s">
        <v>284</v>
      </c>
      <c r="M275" s="3">
        <f>等额本金!C279</f>
        <v>545.40229885058807</v>
      </c>
      <c r="N275" s="3">
        <f t="shared" si="33"/>
        <v>403618.67816092283</v>
      </c>
      <c r="P275" s="3">
        <f>等额本息!C279</f>
        <v>811.03587294840293</v>
      </c>
      <c r="Q275" s="3">
        <f t="shared" si="34"/>
        <v>471975.4977540687</v>
      </c>
      <c r="R275" s="10">
        <f t="shared" si="29"/>
        <v>68356.819593145861</v>
      </c>
    </row>
    <row r="276" spans="1:18" x14ac:dyDescent="0.25">
      <c r="A276" s="1" t="s">
        <v>285</v>
      </c>
      <c r="B276" s="3">
        <f>等额本金!B280</f>
        <v>2097.7011494252874</v>
      </c>
      <c r="C276" s="3">
        <f t="shared" si="30"/>
        <v>570574.71264367865</v>
      </c>
      <c r="D276" s="3"/>
      <c r="E276" s="3">
        <f>等额本息!B280</f>
        <v>2745.6923247464192</v>
      </c>
      <c r="F276" s="3">
        <f t="shared" si="31"/>
        <v>492171.50086356164</v>
      </c>
      <c r="G276" s="10">
        <f t="shared" si="32"/>
        <v>78403.21178011701</v>
      </c>
      <c r="H276" s="10">
        <f>等额本金!E280</f>
        <v>15.94252873563258</v>
      </c>
      <c r="I276" s="10">
        <f>等额本息!E280</f>
        <v>23.782849913643915</v>
      </c>
      <c r="J276" s="3">
        <f t="shared" si="28"/>
        <v>78403.211780113343</v>
      </c>
      <c r="K276" s="24" t="s">
        <v>397</v>
      </c>
      <c r="L276" s="1" t="s">
        <v>285</v>
      </c>
      <c r="M276" s="3">
        <f>等额本金!C280</f>
        <v>538.40996168583706</v>
      </c>
      <c r="N276" s="3">
        <f t="shared" si="33"/>
        <v>404157.08812260866</v>
      </c>
      <c r="P276" s="3">
        <f>等额本息!C280</f>
        <v>801.91397153728531</v>
      </c>
      <c r="Q276" s="3">
        <f t="shared" si="34"/>
        <v>472777.41172560595</v>
      </c>
      <c r="R276" s="10">
        <f t="shared" si="29"/>
        <v>68620.32360299729</v>
      </c>
    </row>
    <row r="277" spans="1:18" x14ac:dyDescent="0.25">
      <c r="A277" s="1" t="s">
        <v>286</v>
      </c>
      <c r="B277" s="3">
        <f>等额本金!B281</f>
        <v>2097.7011494252874</v>
      </c>
      <c r="C277" s="3">
        <f t="shared" si="30"/>
        <v>572672.41379310389</v>
      </c>
      <c r="D277" s="3"/>
      <c r="E277" s="3">
        <f>等额本息!B281</f>
        <v>2754.8446324955739</v>
      </c>
      <c r="F277" s="3">
        <f t="shared" si="31"/>
        <v>494926.34549605724</v>
      </c>
      <c r="G277" s="10">
        <f t="shared" si="32"/>
        <v>77746.068297046644</v>
      </c>
      <c r="H277" s="10">
        <f>等额本金!E281</f>
        <v>15.732758620690051</v>
      </c>
      <c r="I277" s="10">
        <f>等额本息!E281</f>
        <v>23.507365450394357</v>
      </c>
      <c r="J277" s="3">
        <f t="shared" si="28"/>
        <v>77746.06829704305</v>
      </c>
      <c r="K277" s="24" t="s">
        <v>397</v>
      </c>
      <c r="L277" s="1" t="s">
        <v>286</v>
      </c>
      <c r="M277" s="3">
        <f>等额本金!C281</f>
        <v>531.41762452108605</v>
      </c>
      <c r="N277" s="3">
        <f t="shared" si="33"/>
        <v>404688.50574712973</v>
      </c>
      <c r="P277" s="3">
        <f>等额本息!C281</f>
        <v>792.76166378813059</v>
      </c>
      <c r="Q277" s="3">
        <f t="shared" si="34"/>
        <v>473570.17338939407</v>
      </c>
      <c r="R277" s="10">
        <f t="shared" si="29"/>
        <v>68881.667642264336</v>
      </c>
    </row>
    <row r="278" spans="1:18" x14ac:dyDescent="0.25">
      <c r="A278" s="1" t="s">
        <v>287</v>
      </c>
      <c r="B278" s="3">
        <f>等额本金!B282</f>
        <v>2097.7011494252874</v>
      </c>
      <c r="C278" s="3">
        <f t="shared" si="30"/>
        <v>574770.11494252912</v>
      </c>
      <c r="D278" s="3"/>
      <c r="E278" s="3">
        <f>等额本息!B282</f>
        <v>2764.027447937226</v>
      </c>
      <c r="F278" s="3">
        <f t="shared" si="31"/>
        <v>497690.37294399447</v>
      </c>
      <c r="G278" s="10">
        <f t="shared" si="32"/>
        <v>77079.74199853465</v>
      </c>
      <c r="H278" s="10">
        <f>等额本金!E282</f>
        <v>15.522988505747522</v>
      </c>
      <c r="I278" s="10">
        <f>等额本息!E282</f>
        <v>23.230962705600636</v>
      </c>
      <c r="J278" s="3">
        <f t="shared" si="28"/>
        <v>77079.741998531143</v>
      </c>
      <c r="K278" s="24" t="s">
        <v>397</v>
      </c>
      <c r="L278" s="1" t="s">
        <v>287</v>
      </c>
      <c r="M278" s="3">
        <f>等额本金!C282</f>
        <v>524.42528735633505</v>
      </c>
      <c r="N278" s="3">
        <f t="shared" si="33"/>
        <v>405212.93103448604</v>
      </c>
      <c r="P278" s="3">
        <f>等额本息!C282</f>
        <v>783.57884834647859</v>
      </c>
      <c r="Q278" s="3">
        <f t="shared" si="34"/>
        <v>474353.75223774055</v>
      </c>
      <c r="R278" s="10">
        <f t="shared" si="29"/>
        <v>69140.821203254513</v>
      </c>
    </row>
    <row r="279" spans="1:18" x14ac:dyDescent="0.25">
      <c r="A279" s="1" t="s">
        <v>288</v>
      </c>
      <c r="B279" s="3">
        <f>等额本金!B283</f>
        <v>2097.7011494252874</v>
      </c>
      <c r="C279" s="3">
        <f t="shared" si="30"/>
        <v>576867.81609195436</v>
      </c>
      <c r="D279" s="3"/>
      <c r="E279" s="3">
        <f>等额本息!B283</f>
        <v>2773.2408727636835</v>
      </c>
      <c r="F279" s="3">
        <f t="shared" si="31"/>
        <v>500463.61381675815</v>
      </c>
      <c r="G279" s="10">
        <f t="shared" si="32"/>
        <v>76404.202275196207</v>
      </c>
      <c r="H279" s="10">
        <f>等额本金!E283</f>
        <v>15.313218390804993</v>
      </c>
      <c r="I279" s="10">
        <f>等额本息!E283</f>
        <v>22.953638618324266</v>
      </c>
      <c r="J279" s="3">
        <f t="shared" si="28"/>
        <v>76404.202275192729</v>
      </c>
      <c r="K279" s="24" t="s">
        <v>397</v>
      </c>
      <c r="L279" s="1" t="s">
        <v>288</v>
      </c>
      <c r="M279" s="3">
        <f>等额本金!C283</f>
        <v>517.43295019158404</v>
      </c>
      <c r="N279" s="3">
        <f t="shared" si="33"/>
        <v>405730.36398467765</v>
      </c>
      <c r="P279" s="3">
        <f>等额本息!C283</f>
        <v>774.36542352002118</v>
      </c>
      <c r="Q279" s="3">
        <f t="shared" si="34"/>
        <v>475128.11766126059</v>
      </c>
      <c r="R279" s="10">
        <f t="shared" si="29"/>
        <v>69397.753676582943</v>
      </c>
    </row>
    <row r="280" spans="1:18" x14ac:dyDescent="0.25">
      <c r="A280" s="1" t="s">
        <v>289</v>
      </c>
      <c r="B280" s="3">
        <f>等额本金!B284</f>
        <v>2097.7011494252874</v>
      </c>
      <c r="C280" s="3">
        <f t="shared" si="30"/>
        <v>578965.5172413796</v>
      </c>
      <c r="D280" s="3"/>
      <c r="E280" s="3">
        <f>等额本息!B284</f>
        <v>2782.4850090062291</v>
      </c>
      <c r="F280" s="3">
        <f t="shared" si="31"/>
        <v>503246.09882576438</v>
      </c>
      <c r="G280" s="10">
        <f t="shared" si="32"/>
        <v>75719.418415615219</v>
      </c>
      <c r="H280" s="10">
        <f>等额本金!E284</f>
        <v>15.103448275862462</v>
      </c>
      <c r="I280" s="10">
        <f>等额本息!E284</f>
        <v>22.675390117423643</v>
      </c>
      <c r="J280" s="3">
        <f t="shared" si="28"/>
        <v>75719.418415611799</v>
      </c>
      <c r="K280" s="24" t="s">
        <v>397</v>
      </c>
      <c r="L280" s="1" t="s">
        <v>289</v>
      </c>
      <c r="M280" s="3">
        <f>等额本金!C284</f>
        <v>510.44061302683309</v>
      </c>
      <c r="N280" s="3">
        <f t="shared" si="33"/>
        <v>406240.8045977045</v>
      </c>
      <c r="P280" s="3">
        <f>等额本息!C284</f>
        <v>765.12128727747563</v>
      </c>
      <c r="Q280" s="3">
        <f t="shared" si="34"/>
        <v>475893.23894853808</v>
      </c>
      <c r="R280" s="10">
        <f t="shared" si="29"/>
        <v>69652.434350833588</v>
      </c>
    </row>
    <row r="281" spans="1:18" x14ac:dyDescent="0.25">
      <c r="A281" s="1" t="s">
        <v>290</v>
      </c>
      <c r="B281" s="3">
        <f>等额本金!B285</f>
        <v>2097.7011494252874</v>
      </c>
      <c r="C281" s="3">
        <f t="shared" si="30"/>
        <v>581063.21839080483</v>
      </c>
      <c r="D281" s="3"/>
      <c r="E281" s="3">
        <f>等额本息!B285</f>
        <v>2791.7599590362497</v>
      </c>
      <c r="F281" s="3">
        <f t="shared" si="31"/>
        <v>506037.85878480063</v>
      </c>
      <c r="G281" s="10">
        <f t="shared" si="32"/>
        <v>75025.359606004204</v>
      </c>
      <c r="H281" s="10">
        <f>等额本金!E285</f>
        <v>14.893678160919933</v>
      </c>
      <c r="I281" s="10">
        <f>等额本息!E285</f>
        <v>22.396214121520018</v>
      </c>
      <c r="J281" s="3">
        <f t="shared" si="28"/>
        <v>75025.359606000842</v>
      </c>
      <c r="K281" s="24" t="s">
        <v>397</v>
      </c>
      <c r="L281" s="1" t="s">
        <v>290</v>
      </c>
      <c r="M281" s="3">
        <f>等额本金!C285</f>
        <v>503.44827586208214</v>
      </c>
      <c r="N281" s="3">
        <f t="shared" si="33"/>
        <v>406744.25287356658</v>
      </c>
      <c r="P281" s="3">
        <f>等额本息!C285</f>
        <v>755.84633724745481</v>
      </c>
      <c r="Q281" s="3">
        <f t="shared" si="34"/>
        <v>476649.08528578555</v>
      </c>
      <c r="R281" s="10">
        <f t="shared" si="29"/>
        <v>69904.832412218966</v>
      </c>
    </row>
    <row r="282" spans="1:18" x14ac:dyDescent="0.25">
      <c r="A282" s="1" t="s">
        <v>291</v>
      </c>
      <c r="B282" s="3">
        <f>等额本金!B286</f>
        <v>2097.7011494252874</v>
      </c>
      <c r="C282" s="3">
        <f t="shared" si="30"/>
        <v>583160.91954023007</v>
      </c>
      <c r="D282" s="3"/>
      <c r="E282" s="3">
        <f>等额本息!B286</f>
        <v>2801.0658255663707</v>
      </c>
      <c r="F282" s="3">
        <f t="shared" si="31"/>
        <v>508838.92461036699</v>
      </c>
      <c r="G282" s="10">
        <f t="shared" si="32"/>
        <v>74321.994929863082</v>
      </c>
      <c r="H282" s="10">
        <f>等额本金!E286</f>
        <v>14.683908045977404</v>
      </c>
      <c r="I282" s="10">
        <f>等额本息!E286</f>
        <v>22.116107538963384</v>
      </c>
      <c r="J282" s="3">
        <f t="shared" si="28"/>
        <v>74321.994929859793</v>
      </c>
      <c r="K282" s="24" t="s">
        <v>397</v>
      </c>
      <c r="L282" s="1" t="s">
        <v>291</v>
      </c>
      <c r="M282" s="3">
        <f>等额本金!C286</f>
        <v>496.45593869733113</v>
      </c>
      <c r="N282" s="3">
        <f t="shared" si="33"/>
        <v>407240.70881226391</v>
      </c>
      <c r="P282" s="3">
        <f>等额本息!C286</f>
        <v>746.54047071733396</v>
      </c>
      <c r="Q282" s="3">
        <f t="shared" si="34"/>
        <v>477395.62575650291</v>
      </c>
      <c r="R282" s="10">
        <f t="shared" si="29"/>
        <v>70154.916944238998</v>
      </c>
    </row>
    <row r="283" spans="1:18" x14ac:dyDescent="0.25">
      <c r="A283" s="1" t="s">
        <v>292</v>
      </c>
      <c r="B283" s="3">
        <f>等额本金!B287</f>
        <v>2097.7011494252874</v>
      </c>
      <c r="C283" s="3">
        <f t="shared" si="30"/>
        <v>585258.6206896553</v>
      </c>
      <c r="D283" s="3"/>
      <c r="E283" s="3">
        <f>等额本息!B287</f>
        <v>2810.4027116515917</v>
      </c>
      <c r="F283" s="3">
        <f t="shared" si="31"/>
        <v>511649.32732201857</v>
      </c>
      <c r="G283" s="10">
        <f t="shared" si="32"/>
        <v>73609.293367636739</v>
      </c>
      <c r="H283" s="10">
        <f>等额本金!E287</f>
        <v>14.474137931034875</v>
      </c>
      <c r="I283" s="10">
        <f>等额本息!E287</f>
        <v>21.835067267798223</v>
      </c>
      <c r="J283" s="3">
        <f t="shared" si="28"/>
        <v>73609.29336763348</v>
      </c>
      <c r="K283" s="24" t="s">
        <v>397</v>
      </c>
      <c r="L283" s="1" t="s">
        <v>292</v>
      </c>
      <c r="M283" s="3">
        <f>等额本金!C287</f>
        <v>489.46360153258013</v>
      </c>
      <c r="N283" s="3">
        <f t="shared" si="33"/>
        <v>407730.17241379648</v>
      </c>
      <c r="P283" s="3">
        <f>等额本息!C287</f>
        <v>737.20358463211278</v>
      </c>
      <c r="Q283" s="3">
        <f t="shared" si="34"/>
        <v>478132.82934113505</v>
      </c>
      <c r="R283" s="10">
        <f t="shared" si="29"/>
        <v>70402.656927338568</v>
      </c>
    </row>
    <row r="284" spans="1:18" x14ac:dyDescent="0.25">
      <c r="A284" s="1" t="s">
        <v>293</v>
      </c>
      <c r="B284" s="3">
        <f>等额本金!B288</f>
        <v>2097.7011494252874</v>
      </c>
      <c r="C284" s="3">
        <f t="shared" si="30"/>
        <v>587356.32183908054</v>
      </c>
      <c r="D284" s="3"/>
      <c r="E284" s="3">
        <f>等额本息!B288</f>
        <v>2819.7707206904306</v>
      </c>
      <c r="F284" s="3">
        <f t="shared" si="31"/>
        <v>514469.098042709</v>
      </c>
      <c r="G284" s="10">
        <f t="shared" si="32"/>
        <v>72887.223796371545</v>
      </c>
      <c r="H284" s="10">
        <f>等额本金!E288</f>
        <v>14.264367816092344</v>
      </c>
      <c r="I284" s="10">
        <f>等额本息!E288</f>
        <v>21.55309019572918</v>
      </c>
      <c r="J284" s="3">
        <f t="shared" si="28"/>
        <v>72887.223796368358</v>
      </c>
      <c r="K284" s="24" t="s">
        <v>397</v>
      </c>
      <c r="L284" s="1" t="s">
        <v>293</v>
      </c>
      <c r="M284" s="3">
        <f>等额本金!C288</f>
        <v>482.47126436782918</v>
      </c>
      <c r="N284" s="3">
        <f t="shared" si="33"/>
        <v>408212.64367816428</v>
      </c>
      <c r="P284" s="3">
        <f>等额本息!C288</f>
        <v>727.83557559327414</v>
      </c>
      <c r="Q284" s="3">
        <f t="shared" si="34"/>
        <v>478860.66491672833</v>
      </c>
      <c r="R284" s="10">
        <f t="shared" si="29"/>
        <v>70648.021238564048</v>
      </c>
    </row>
    <row r="285" spans="1:18" x14ac:dyDescent="0.25">
      <c r="A285" s="1" t="s">
        <v>294</v>
      </c>
      <c r="B285" s="3">
        <f>等额本金!B289</f>
        <v>2097.7011494252874</v>
      </c>
      <c r="C285" s="3">
        <f t="shared" si="30"/>
        <v>589454.02298850578</v>
      </c>
      <c r="D285" s="3"/>
      <c r="E285" s="3">
        <f>等额本息!B289</f>
        <v>2829.1699564260653</v>
      </c>
      <c r="F285" s="3">
        <f t="shared" si="31"/>
        <v>517298.26799913507</v>
      </c>
      <c r="G285" s="10">
        <f t="shared" si="32"/>
        <v>72155.754989370704</v>
      </c>
      <c r="H285" s="10">
        <f>等额本金!E289</f>
        <v>14.054597701149815</v>
      </c>
      <c r="I285" s="10">
        <f>等额本息!E289</f>
        <v>21.270173200086571</v>
      </c>
      <c r="J285" s="3">
        <f t="shared" si="28"/>
        <v>72155.75498936756</v>
      </c>
      <c r="K285" s="24" t="s">
        <v>397</v>
      </c>
      <c r="L285" s="1" t="s">
        <v>294</v>
      </c>
      <c r="M285" s="3">
        <f>等额本金!C289</f>
        <v>475.47892720307817</v>
      </c>
      <c r="N285" s="3">
        <f t="shared" si="33"/>
        <v>408688.12260536739</v>
      </c>
      <c r="P285" s="3">
        <f>等额本息!C289</f>
        <v>718.43633985763938</v>
      </c>
      <c r="Q285" s="3">
        <f t="shared" si="34"/>
        <v>479579.10125658597</v>
      </c>
      <c r="R285" s="10">
        <f t="shared" si="29"/>
        <v>70890.978651218582</v>
      </c>
    </row>
    <row r="286" spans="1:18" x14ac:dyDescent="0.25">
      <c r="A286" s="1" t="s">
        <v>295</v>
      </c>
      <c r="B286" s="3">
        <f>等额本金!B290</f>
        <v>2097.7011494252874</v>
      </c>
      <c r="C286" s="3">
        <f t="shared" si="30"/>
        <v>591551.72413793101</v>
      </c>
      <c r="D286" s="3"/>
      <c r="E286" s="3">
        <f>等额本息!B290</f>
        <v>2838.6005229474854</v>
      </c>
      <c r="F286" s="3">
        <f t="shared" si="31"/>
        <v>520136.86852208257</v>
      </c>
      <c r="G286" s="10">
        <f t="shared" si="32"/>
        <v>71414.855615848443</v>
      </c>
      <c r="H286" s="10">
        <f>等额本金!E290</f>
        <v>13.844827586207286</v>
      </c>
      <c r="I286" s="10">
        <f>等额本息!E290</f>
        <v>20.986313147791822</v>
      </c>
      <c r="J286" s="3">
        <f t="shared" si="28"/>
        <v>71414.855615845372</v>
      </c>
      <c r="K286" s="24" t="s">
        <v>397</v>
      </c>
      <c r="L286" s="1" t="s">
        <v>295</v>
      </c>
      <c r="M286" s="3">
        <f>等额本金!C290</f>
        <v>468.48659003832722</v>
      </c>
      <c r="N286" s="3">
        <f t="shared" si="33"/>
        <v>409156.60919540573</v>
      </c>
      <c r="P286" s="3">
        <f>等额本息!C290</f>
        <v>709.00577333621914</v>
      </c>
      <c r="Q286" s="3">
        <f t="shared" si="34"/>
        <v>480288.10702992219</v>
      </c>
      <c r="R286" s="10">
        <f t="shared" si="29"/>
        <v>71131.497834516456</v>
      </c>
    </row>
    <row r="287" spans="1:18" x14ac:dyDescent="0.25">
      <c r="A287" s="1" t="s">
        <v>296</v>
      </c>
      <c r="B287" s="3">
        <f>等额本金!B291</f>
        <v>2097.7011494252874</v>
      </c>
      <c r="C287" s="3">
        <f t="shared" si="30"/>
        <v>593649.42528735625</v>
      </c>
      <c r="D287" s="3"/>
      <c r="E287" s="3">
        <f>等额本息!B291</f>
        <v>2848.0625246906438</v>
      </c>
      <c r="F287" s="3">
        <f t="shared" si="31"/>
        <v>522984.93104677321</v>
      </c>
      <c r="G287" s="10">
        <f t="shared" si="32"/>
        <v>70664.494240583037</v>
      </c>
      <c r="H287" s="10">
        <f>等额本金!E291</f>
        <v>13.635057471264757</v>
      </c>
      <c r="I287" s="10">
        <f>等额本息!E291</f>
        <v>20.701506895322758</v>
      </c>
      <c r="J287" s="3">
        <f t="shared" si="28"/>
        <v>70664.49424058001</v>
      </c>
      <c r="K287" s="24" t="s">
        <v>397</v>
      </c>
      <c r="L287" s="1" t="s">
        <v>296</v>
      </c>
      <c r="M287" s="3">
        <f>等额本金!C291</f>
        <v>461.49425287357622</v>
      </c>
      <c r="N287" s="3">
        <f t="shared" si="33"/>
        <v>409618.10344827932</v>
      </c>
      <c r="P287" s="3">
        <f>等额本息!C291</f>
        <v>699.5437715930608</v>
      </c>
      <c r="Q287" s="3">
        <f t="shared" si="34"/>
        <v>480987.65080151526</v>
      </c>
      <c r="R287" s="10">
        <f t="shared" si="29"/>
        <v>71369.547353235947</v>
      </c>
    </row>
    <row r="288" spans="1:18" x14ac:dyDescent="0.25">
      <c r="A288" s="1" t="s">
        <v>297</v>
      </c>
      <c r="B288" s="3">
        <f>等额本金!B292</f>
        <v>2097.7011494252874</v>
      </c>
      <c r="C288" s="3">
        <f t="shared" si="30"/>
        <v>595747.12643678149</v>
      </c>
      <c r="D288" s="3"/>
      <c r="E288" s="3">
        <f>等额本息!B292</f>
        <v>2857.5560664396126</v>
      </c>
      <c r="F288" s="3">
        <f t="shared" si="31"/>
        <v>525842.48711321282</v>
      </c>
      <c r="G288" s="10">
        <f t="shared" si="32"/>
        <v>69904.63932356867</v>
      </c>
      <c r="H288" s="10">
        <f>等额本金!E292</f>
        <v>13.425287356322226</v>
      </c>
      <c r="I288" s="10">
        <f>等额本息!E292</f>
        <v>20.415751288678798</v>
      </c>
      <c r="J288" s="3">
        <f t="shared" si="28"/>
        <v>69904.639323565731</v>
      </c>
      <c r="K288" s="24" t="s">
        <v>397</v>
      </c>
      <c r="L288" s="1" t="s">
        <v>297</v>
      </c>
      <c r="M288" s="3">
        <f>等额本金!C292</f>
        <v>454.50191570882521</v>
      </c>
      <c r="N288" s="3">
        <f t="shared" si="33"/>
        <v>410072.60536398814</v>
      </c>
      <c r="P288" s="3">
        <f>等额本息!C292</f>
        <v>690.05022984409197</v>
      </c>
      <c r="Q288" s="3">
        <f t="shared" si="34"/>
        <v>481677.70103135938</v>
      </c>
      <c r="R288" s="10">
        <f t="shared" si="29"/>
        <v>71605.095667371235</v>
      </c>
    </row>
    <row r="289" spans="1:18" x14ac:dyDescent="0.25">
      <c r="A289" s="1" t="s">
        <v>298</v>
      </c>
      <c r="B289" s="3">
        <f>等额本金!B293</f>
        <v>2097.7011494252874</v>
      </c>
      <c r="C289" s="3">
        <f t="shared" si="30"/>
        <v>597844.82758620672</v>
      </c>
      <c r="D289" s="3"/>
      <c r="E289" s="3">
        <f>等额本息!B293</f>
        <v>2867.0812533277444</v>
      </c>
      <c r="F289" s="3">
        <f t="shared" si="31"/>
        <v>528709.5683665406</v>
      </c>
      <c r="G289" s="10">
        <f t="shared" si="32"/>
        <v>69135.259219666128</v>
      </c>
      <c r="H289" s="10">
        <f>等额本金!E293</f>
        <v>13.215517241379697</v>
      </c>
      <c r="I289" s="10">
        <f>等额本息!E293</f>
        <v>20.129043163346026</v>
      </c>
      <c r="J289" s="3">
        <f t="shared" si="28"/>
        <v>69135.25921966329</v>
      </c>
      <c r="K289" s="24" t="s">
        <v>397</v>
      </c>
      <c r="L289" s="1" t="s">
        <v>298</v>
      </c>
      <c r="M289" s="3">
        <f>等额本金!C293</f>
        <v>447.50957854407426</v>
      </c>
      <c r="N289" s="3">
        <f t="shared" si="33"/>
        <v>410520.11494253221</v>
      </c>
      <c r="P289" s="3">
        <f>等额本息!C293</f>
        <v>680.52504295596009</v>
      </c>
      <c r="Q289" s="3">
        <f t="shared" si="34"/>
        <v>482358.22607431532</v>
      </c>
      <c r="R289" s="10">
        <f t="shared" si="29"/>
        <v>71838.111131783109</v>
      </c>
    </row>
    <row r="290" spans="1:18" x14ac:dyDescent="0.25">
      <c r="A290" s="1" t="s">
        <v>299</v>
      </c>
      <c r="B290" s="3">
        <f>等额本金!B294</f>
        <v>2097.7011494252874</v>
      </c>
      <c r="C290" s="3">
        <f t="shared" si="30"/>
        <v>599942.52873563196</v>
      </c>
      <c r="D290" s="3"/>
      <c r="E290" s="3">
        <f>等额本息!B294</f>
        <v>2876.6381908388371</v>
      </c>
      <c r="F290" s="3">
        <f t="shared" si="31"/>
        <v>531586.20655737945</v>
      </c>
      <c r="G290" s="10">
        <f t="shared" si="32"/>
        <v>68356.322178252507</v>
      </c>
      <c r="H290" s="10">
        <f>等额本金!E294</f>
        <v>13.005747126437168</v>
      </c>
      <c r="I290" s="10">
        <f>等额本息!E294</f>
        <v>19.84137934426214</v>
      </c>
      <c r="J290" s="3">
        <f t="shared" si="28"/>
        <v>68356.322178249728</v>
      </c>
      <c r="K290" s="24" t="s">
        <v>397</v>
      </c>
      <c r="L290" s="1" t="s">
        <v>299</v>
      </c>
      <c r="M290" s="3">
        <f>等额本金!C294</f>
        <v>440.51724137932325</v>
      </c>
      <c r="N290" s="3">
        <f t="shared" si="33"/>
        <v>410960.63218391151</v>
      </c>
      <c r="P290" s="3">
        <f>等额本息!C294</f>
        <v>670.96810544486755</v>
      </c>
      <c r="Q290" s="3">
        <f t="shared" si="34"/>
        <v>483029.19417976018</v>
      </c>
      <c r="R290" s="10">
        <f t="shared" si="29"/>
        <v>72068.561995848664</v>
      </c>
    </row>
    <row r="291" spans="1:18" x14ac:dyDescent="0.25">
      <c r="A291" s="1" t="s">
        <v>300</v>
      </c>
      <c r="B291" s="3">
        <f>等额本金!B295</f>
        <v>2097.7011494252874</v>
      </c>
      <c r="C291" s="3">
        <f t="shared" si="30"/>
        <v>602040.2298850572</v>
      </c>
      <c r="D291" s="3"/>
      <c r="E291" s="3">
        <f>等额本息!B295</f>
        <v>2886.2269848082997</v>
      </c>
      <c r="F291" s="3">
        <f t="shared" si="31"/>
        <v>534472.43354218779</v>
      </c>
      <c r="G291" s="10">
        <f t="shared" si="32"/>
        <v>67567.796342869406</v>
      </c>
      <c r="H291" s="10">
        <f>等额本金!E295</f>
        <v>12.795977011494639</v>
      </c>
      <c r="I291" s="10">
        <f>等额本息!E295</f>
        <v>19.552756645781308</v>
      </c>
      <c r="J291" s="3">
        <f t="shared" si="28"/>
        <v>67567.796342866699</v>
      </c>
      <c r="K291" s="24" t="s">
        <v>397</v>
      </c>
      <c r="L291" s="1" t="s">
        <v>300</v>
      </c>
      <c r="M291" s="3">
        <f>等额本金!C295</f>
        <v>433.5249042145723</v>
      </c>
      <c r="N291" s="3">
        <f t="shared" si="33"/>
        <v>411394.15708812606</v>
      </c>
      <c r="P291" s="3">
        <f>等额本息!C295</f>
        <v>661.37931147540473</v>
      </c>
      <c r="Q291" s="3">
        <f t="shared" si="34"/>
        <v>483690.57349123555</v>
      </c>
      <c r="R291" s="10">
        <f t="shared" si="29"/>
        <v>72296.416403109499</v>
      </c>
    </row>
    <row r="292" spans="1:18" x14ac:dyDescent="0.25">
      <c r="A292" s="1" t="s">
        <v>301</v>
      </c>
      <c r="B292" s="3">
        <f>等额本金!B296</f>
        <v>2097.7011494252874</v>
      </c>
      <c r="C292" s="3">
        <f t="shared" si="30"/>
        <v>604137.93103448243</v>
      </c>
      <c r="D292" s="3"/>
      <c r="E292" s="3">
        <f>等额本息!B296</f>
        <v>2895.8477414243275</v>
      </c>
      <c r="F292" s="3">
        <f t="shared" si="31"/>
        <v>537368.28128361213</v>
      </c>
      <c r="G292" s="10">
        <f t="shared" si="32"/>
        <v>66769.649750870303</v>
      </c>
      <c r="H292" s="10">
        <f>等额本金!E296</f>
        <v>12.58620689655211</v>
      </c>
      <c r="I292" s="10">
        <f>等额本息!E296</f>
        <v>19.263171871638875</v>
      </c>
      <c r="J292" s="3">
        <f t="shared" si="28"/>
        <v>66769.649750867655</v>
      </c>
      <c r="K292" s="24" t="s">
        <v>397</v>
      </c>
      <c r="L292" s="1" t="s">
        <v>301</v>
      </c>
      <c r="M292" s="3">
        <f>等额本金!C296</f>
        <v>426.5325670498213</v>
      </c>
      <c r="N292" s="3">
        <f t="shared" si="33"/>
        <v>411820.6896551759</v>
      </c>
      <c r="P292" s="3">
        <f>等额本息!C296</f>
        <v>651.758554859377</v>
      </c>
      <c r="Q292" s="3">
        <f t="shared" si="34"/>
        <v>484342.33204609493</v>
      </c>
      <c r="R292" s="10">
        <f t="shared" si="29"/>
        <v>72521.642390919034</v>
      </c>
    </row>
    <row r="293" spans="1:18" x14ac:dyDescent="0.25">
      <c r="A293" s="1" t="s">
        <v>302</v>
      </c>
      <c r="B293" s="3">
        <f>等额本金!B297</f>
        <v>2097.7011494252874</v>
      </c>
      <c r="C293" s="3">
        <f t="shared" si="30"/>
        <v>606235.63218390767</v>
      </c>
      <c r="D293" s="3"/>
      <c r="E293" s="3">
        <f>等额本息!B297</f>
        <v>2905.5005672290754</v>
      </c>
      <c r="F293" s="3">
        <f t="shared" si="31"/>
        <v>540273.78185084125</v>
      </c>
      <c r="G293" s="10">
        <f t="shared" si="32"/>
        <v>65961.850333066424</v>
      </c>
      <c r="H293" s="10">
        <f>等额本金!E297</f>
        <v>12.376436781609582</v>
      </c>
      <c r="I293" s="10">
        <f>等额本息!E297</f>
        <v>18.972621814915964</v>
      </c>
      <c r="J293" s="3">
        <f t="shared" si="28"/>
        <v>65961.85033306382</v>
      </c>
      <c r="K293" s="24" t="s">
        <v>397</v>
      </c>
      <c r="L293" s="1" t="s">
        <v>302</v>
      </c>
      <c r="M293" s="3">
        <f>等额本金!C297</f>
        <v>419.54022988507035</v>
      </c>
      <c r="N293" s="3">
        <f t="shared" si="33"/>
        <v>412240.22988506098</v>
      </c>
      <c r="P293" s="3">
        <f>等额本息!C297</f>
        <v>642.10572905462914</v>
      </c>
      <c r="Q293" s="3">
        <f t="shared" si="34"/>
        <v>484984.43777514953</v>
      </c>
      <c r="R293" s="10">
        <f t="shared" si="29"/>
        <v>72744.207890088554</v>
      </c>
    </row>
    <row r="294" spans="1:18" x14ac:dyDescent="0.25">
      <c r="A294" s="1" t="s">
        <v>303</v>
      </c>
      <c r="B294" s="3">
        <f>等额本金!B298</f>
        <v>2097.7011494252874</v>
      </c>
      <c r="C294" s="3">
        <f t="shared" si="30"/>
        <v>608333.33333333291</v>
      </c>
      <c r="D294" s="3"/>
      <c r="E294" s="3">
        <f>等额本息!B298</f>
        <v>2915.1855691198389</v>
      </c>
      <c r="F294" s="3">
        <f t="shared" si="31"/>
        <v>543188.96741996112</v>
      </c>
      <c r="G294" s="10">
        <f t="shared" si="32"/>
        <v>65144.365913371788</v>
      </c>
      <c r="H294" s="10">
        <f>等额本金!E298</f>
        <v>12.166666666667053</v>
      </c>
      <c r="I294" s="10">
        <f>等额本息!E298</f>
        <v>18.681103258003983</v>
      </c>
      <c r="J294" s="3">
        <f t="shared" si="28"/>
        <v>65144.365913369293</v>
      </c>
      <c r="K294" s="24" t="s">
        <v>397</v>
      </c>
      <c r="L294" s="1" t="s">
        <v>303</v>
      </c>
      <c r="M294" s="3">
        <f>等额本金!C298</f>
        <v>412.54789272031945</v>
      </c>
      <c r="N294" s="3">
        <f t="shared" si="33"/>
        <v>412652.7777777813</v>
      </c>
      <c r="P294" s="3">
        <f>等额本息!C298</f>
        <v>632.42072716386554</v>
      </c>
      <c r="Q294" s="3">
        <f t="shared" si="34"/>
        <v>485616.85850231338</v>
      </c>
      <c r="R294" s="10">
        <f t="shared" si="29"/>
        <v>72964.080724532076</v>
      </c>
    </row>
    <row r="295" spans="1:18" x14ac:dyDescent="0.25">
      <c r="A295" s="1" t="s">
        <v>304</v>
      </c>
      <c r="B295" s="3">
        <f>等额本金!B299</f>
        <v>2097.7011494252874</v>
      </c>
      <c r="C295" s="3">
        <f t="shared" si="30"/>
        <v>610431.03448275814</v>
      </c>
      <c r="D295" s="3"/>
      <c r="E295" s="3">
        <f>等额本息!B299</f>
        <v>2924.9028543502382</v>
      </c>
      <c r="F295" s="3">
        <f t="shared" si="31"/>
        <v>546113.8702743114</v>
      </c>
      <c r="G295" s="10">
        <f t="shared" si="32"/>
        <v>64317.164208446746</v>
      </c>
      <c r="H295" s="10">
        <f>等额本金!E299</f>
        <v>11.956896551724522</v>
      </c>
      <c r="I295" s="10">
        <f>等额本息!E299</f>
        <v>18.388612972568961</v>
      </c>
      <c r="J295" s="3">
        <f t="shared" si="28"/>
        <v>64317.164208444381</v>
      </c>
      <c r="K295" s="24" t="s">
        <v>397</v>
      </c>
      <c r="L295" s="1" t="s">
        <v>304</v>
      </c>
      <c r="M295" s="3">
        <f>等额本金!C299</f>
        <v>405.55555555556845</v>
      </c>
      <c r="N295" s="3">
        <f t="shared" si="33"/>
        <v>413058.33333333686</v>
      </c>
      <c r="P295" s="3">
        <f>等额本息!C299</f>
        <v>622.70344193346614</v>
      </c>
      <c r="Q295" s="3">
        <f t="shared" si="34"/>
        <v>486239.56194424682</v>
      </c>
      <c r="R295" s="10">
        <f t="shared" si="29"/>
        <v>73181.228610909951</v>
      </c>
    </row>
    <row r="296" spans="1:18" x14ac:dyDescent="0.25">
      <c r="A296" s="1" t="s">
        <v>305</v>
      </c>
      <c r="B296" s="3">
        <f>等额本金!B300</f>
        <v>2097.7011494252874</v>
      </c>
      <c r="C296" s="3">
        <f t="shared" si="30"/>
        <v>612528.73563218338</v>
      </c>
      <c r="D296" s="3"/>
      <c r="E296" s="3">
        <f>等额本息!B300</f>
        <v>2934.6525305314058</v>
      </c>
      <c r="F296" s="3">
        <f t="shared" si="31"/>
        <v>549048.5228048428</v>
      </c>
      <c r="G296" s="10">
        <f t="shared" si="32"/>
        <v>63480.212827340583</v>
      </c>
      <c r="H296" s="10">
        <f>等额本金!E300</f>
        <v>11.747126436781993</v>
      </c>
      <c r="I296" s="10">
        <f>等额本息!E300</f>
        <v>18.095147719515818</v>
      </c>
      <c r="J296" s="3">
        <f t="shared" si="28"/>
        <v>63480.212827338248</v>
      </c>
      <c r="K296" s="24" t="s">
        <v>397</v>
      </c>
      <c r="L296" s="1" t="s">
        <v>305</v>
      </c>
      <c r="M296" s="3">
        <f>等额本金!C300</f>
        <v>398.56321839081744</v>
      </c>
      <c r="N296" s="3">
        <f t="shared" si="33"/>
        <v>413456.89655172767</v>
      </c>
      <c r="P296" s="3">
        <f>等额本息!C300</f>
        <v>612.95376575229864</v>
      </c>
      <c r="Q296" s="3">
        <f t="shared" si="34"/>
        <v>486852.51570999913</v>
      </c>
      <c r="R296" s="10">
        <f t="shared" si="29"/>
        <v>73395.619158271467</v>
      </c>
    </row>
    <row r="297" spans="1:18" x14ac:dyDescent="0.25">
      <c r="A297" s="1" t="s">
        <v>306</v>
      </c>
      <c r="B297" s="3">
        <f>等额本金!B301</f>
        <v>2097.7011494252874</v>
      </c>
      <c r="C297" s="3">
        <f t="shared" si="30"/>
        <v>614626.43678160862</v>
      </c>
      <c r="D297" s="3"/>
      <c r="E297" s="3">
        <f>等额本息!B301</f>
        <v>2944.4347056331771</v>
      </c>
      <c r="F297" s="3">
        <f t="shared" si="31"/>
        <v>551992.957510476</v>
      </c>
      <c r="G297" s="10">
        <f t="shared" si="32"/>
        <v>62633.479271132615</v>
      </c>
      <c r="H297" s="10">
        <f>等额本金!E301</f>
        <v>11.537356321839464</v>
      </c>
      <c r="I297" s="10">
        <f>等额本息!E301</f>
        <v>17.800704248952503</v>
      </c>
      <c r="J297" s="3">
        <f t="shared" si="28"/>
        <v>62633.479271130382</v>
      </c>
      <c r="K297" s="24" t="s">
        <v>397</v>
      </c>
      <c r="L297" s="1" t="s">
        <v>306</v>
      </c>
      <c r="M297" s="3">
        <f>等额本金!C301</f>
        <v>391.57088122606649</v>
      </c>
      <c r="N297" s="3">
        <f t="shared" si="33"/>
        <v>413848.46743295371</v>
      </c>
      <c r="P297" s="3">
        <f>等额本息!C301</f>
        <v>603.17159065052738</v>
      </c>
      <c r="Q297" s="3">
        <f t="shared" si="34"/>
        <v>487455.68730064965</v>
      </c>
      <c r="R297" s="10">
        <f t="shared" si="29"/>
        <v>73607.219867695938</v>
      </c>
    </row>
    <row r="298" spans="1:18" x14ac:dyDescent="0.25">
      <c r="A298" s="1" t="s">
        <v>307</v>
      </c>
      <c r="B298" s="3">
        <f>等额本金!B302</f>
        <v>2097.7011494252874</v>
      </c>
      <c r="C298" s="3">
        <f t="shared" si="30"/>
        <v>616724.13793103385</v>
      </c>
      <c r="D298" s="3"/>
      <c r="E298" s="3">
        <f>等额本息!B302</f>
        <v>2954.2494879852875</v>
      </c>
      <c r="F298" s="3">
        <f t="shared" si="31"/>
        <v>554947.20699846128</v>
      </c>
      <c r="G298" s="10">
        <f t="shared" si="32"/>
        <v>61776.930932572577</v>
      </c>
      <c r="H298" s="10">
        <f>等额本金!E302</f>
        <v>11.327586206896935</v>
      </c>
      <c r="I298" s="10">
        <f>等额本息!E302</f>
        <v>17.505279300153973</v>
      </c>
      <c r="J298" s="3">
        <f t="shared" si="28"/>
        <v>61776.930932570373</v>
      </c>
      <c r="K298" s="24" t="s">
        <v>397</v>
      </c>
      <c r="L298" s="1" t="s">
        <v>307</v>
      </c>
      <c r="M298" s="3">
        <f>等额本金!C302</f>
        <v>384.57854406131548</v>
      </c>
      <c r="N298" s="3">
        <f t="shared" si="33"/>
        <v>414233.04597701505</v>
      </c>
      <c r="P298" s="3">
        <f>等额本息!C302</f>
        <v>593.35680829841681</v>
      </c>
      <c r="Q298" s="3">
        <f t="shared" si="34"/>
        <v>488049.04410894809</v>
      </c>
      <c r="R298" s="10">
        <f t="shared" si="29"/>
        <v>73815.99813193304</v>
      </c>
    </row>
    <row r="299" spans="1:18" x14ac:dyDescent="0.25">
      <c r="A299" s="1" t="s">
        <v>308</v>
      </c>
      <c r="B299" s="3">
        <f>等额本金!B303</f>
        <v>2097.7011494252874</v>
      </c>
      <c r="C299" s="3">
        <f t="shared" si="30"/>
        <v>618821.83908045909</v>
      </c>
      <c r="D299" s="3"/>
      <c r="E299" s="3">
        <f>等额本息!B303</f>
        <v>2964.0969862785723</v>
      </c>
      <c r="F299" s="3">
        <f t="shared" si="31"/>
        <v>557911.30398473982</v>
      </c>
      <c r="G299" s="10">
        <f t="shared" si="32"/>
        <v>60910.535095719271</v>
      </c>
      <c r="H299" s="10">
        <f>等额本金!E303</f>
        <v>11.117816091954406</v>
      </c>
      <c r="I299" s="10">
        <f>等额本息!E303</f>
        <v>17.208869601526114</v>
      </c>
      <c r="J299" s="3">
        <f t="shared" si="28"/>
        <v>60910.535095717081</v>
      </c>
      <c r="K299" s="24" t="s">
        <v>397</v>
      </c>
      <c r="L299" s="1" t="s">
        <v>308</v>
      </c>
      <c r="M299" s="3">
        <f>等额本金!C303</f>
        <v>377.58620689656453</v>
      </c>
      <c r="N299" s="3">
        <f t="shared" si="33"/>
        <v>414610.63218391163</v>
      </c>
      <c r="P299" s="3">
        <f>等额本息!C303</f>
        <v>583.50931000513242</v>
      </c>
      <c r="Q299" s="3">
        <f t="shared" si="34"/>
        <v>488632.5534189532</v>
      </c>
      <c r="R299" s="10">
        <f t="shared" si="29"/>
        <v>74021.921235041576</v>
      </c>
    </row>
    <row r="300" spans="1:18" x14ac:dyDescent="0.25">
      <c r="A300" s="1" t="s">
        <v>309</v>
      </c>
      <c r="B300" s="3">
        <f>等额本金!B304</f>
        <v>2097.7011494252874</v>
      </c>
      <c r="C300" s="3">
        <f t="shared" si="30"/>
        <v>620919.54022988433</v>
      </c>
      <c r="D300" s="3"/>
      <c r="E300" s="3">
        <f>等额本息!B304</f>
        <v>2973.9773095661676</v>
      </c>
      <c r="F300" s="3">
        <f t="shared" si="31"/>
        <v>560885.28129430604</v>
      </c>
      <c r="G300" s="10">
        <f t="shared" si="32"/>
        <v>60034.258935578284</v>
      </c>
      <c r="H300" s="10">
        <f>等额本金!E304</f>
        <v>10.908045977011879</v>
      </c>
      <c r="I300" s="10">
        <f>等额本息!E304</f>
        <v>16.911471870569496</v>
      </c>
      <c r="J300" s="3">
        <f t="shared" si="28"/>
        <v>60034.258935576174</v>
      </c>
      <c r="K300" s="24" t="s">
        <v>397</v>
      </c>
      <c r="L300" s="1" t="s">
        <v>309</v>
      </c>
      <c r="M300" s="3">
        <f>等额本金!C304</f>
        <v>370.59386973181358</v>
      </c>
      <c r="N300" s="3">
        <f t="shared" si="33"/>
        <v>414981.22605364345</v>
      </c>
      <c r="P300" s="3">
        <f>等额本息!C304</f>
        <v>573.62898671753715</v>
      </c>
      <c r="Q300" s="3">
        <f t="shared" si="34"/>
        <v>489206.18240567076</v>
      </c>
      <c r="R300" s="10">
        <f t="shared" si="29"/>
        <v>74224.956352027308</v>
      </c>
    </row>
    <row r="301" spans="1:18" x14ac:dyDescent="0.25">
      <c r="A301" s="1" t="s">
        <v>310</v>
      </c>
      <c r="B301" s="3">
        <f>等额本金!B305</f>
        <v>2097.7011494252874</v>
      </c>
      <c r="C301" s="3">
        <f t="shared" si="30"/>
        <v>623017.24137930956</v>
      </c>
      <c r="D301" s="3"/>
      <c r="E301" s="3">
        <f>等额本息!B305</f>
        <v>2983.8905672647215</v>
      </c>
      <c r="F301" s="3">
        <f t="shared" si="31"/>
        <v>563869.17186157079</v>
      </c>
      <c r="G301" s="10">
        <f t="shared" si="32"/>
        <v>59148.069517738768</v>
      </c>
      <c r="H301" s="10">
        <f>等额本金!E305</f>
        <v>10.69827586206935</v>
      </c>
      <c r="I301" s="10">
        <f>等额本息!E305</f>
        <v>16.613082813843022</v>
      </c>
      <c r="J301" s="3">
        <f t="shared" si="28"/>
        <v>59148.069517736716</v>
      </c>
      <c r="K301" s="24" t="s">
        <v>397</v>
      </c>
      <c r="L301" s="1" t="s">
        <v>310</v>
      </c>
      <c r="M301" s="3">
        <f>等额本金!C305</f>
        <v>363.60153256706263</v>
      </c>
      <c r="N301" s="3">
        <f t="shared" si="33"/>
        <v>415344.82758621051</v>
      </c>
      <c r="P301" s="3">
        <f>等额本息!C305</f>
        <v>563.71572901898321</v>
      </c>
      <c r="Q301" s="3">
        <f t="shared" si="34"/>
        <v>489769.89813468972</v>
      </c>
      <c r="R301" s="10">
        <f t="shared" si="29"/>
        <v>74425.070548479212</v>
      </c>
    </row>
    <row r="302" spans="1:18" x14ac:dyDescent="0.25">
      <c r="A302" s="1" t="s">
        <v>311</v>
      </c>
      <c r="B302" s="3">
        <f>等额本金!B306</f>
        <v>2097.7011494252874</v>
      </c>
      <c r="C302" s="3">
        <f t="shared" si="30"/>
        <v>625114.9425287348</v>
      </c>
      <c r="D302" s="3"/>
      <c r="E302" s="3">
        <f>等额本息!B306</f>
        <v>2993.8368691556038</v>
      </c>
      <c r="F302" s="3">
        <f t="shared" si="31"/>
        <v>566863.00873072643</v>
      </c>
      <c r="G302" s="10">
        <f t="shared" si="32"/>
        <v>58251.933798008366</v>
      </c>
      <c r="H302" s="10">
        <f>等额本金!E306</f>
        <v>10.488505747126819</v>
      </c>
      <c r="I302" s="10">
        <f>等额本息!E306</f>
        <v>16.31369912692746</v>
      </c>
      <c r="J302" s="3">
        <f t="shared" si="28"/>
        <v>58251.933798006416</v>
      </c>
      <c r="K302" s="24" t="s">
        <v>397</v>
      </c>
      <c r="L302" s="1" t="s">
        <v>311</v>
      </c>
      <c r="M302" s="3">
        <f>等额本金!C306</f>
        <v>356.60919540231168</v>
      </c>
      <c r="N302" s="3">
        <f t="shared" si="33"/>
        <v>415701.43678161281</v>
      </c>
      <c r="P302" s="3">
        <f>等额本息!C306</f>
        <v>553.7694271281008</v>
      </c>
      <c r="Q302" s="3">
        <f t="shared" si="34"/>
        <v>490323.6675618178</v>
      </c>
      <c r="R302" s="10">
        <f t="shared" si="29"/>
        <v>74622.230780204991</v>
      </c>
    </row>
    <row r="303" spans="1:18" x14ac:dyDescent="0.25">
      <c r="A303" s="1" t="s">
        <v>312</v>
      </c>
      <c r="B303" s="3">
        <f>等额本金!B307</f>
        <v>2097.7011494252874</v>
      </c>
      <c r="C303" s="3">
        <f t="shared" si="30"/>
        <v>627212.64367816004</v>
      </c>
      <c r="D303" s="3"/>
      <c r="E303" s="3">
        <f>等额本息!B307</f>
        <v>3003.8163253861226</v>
      </c>
      <c r="F303" s="3">
        <f t="shared" si="31"/>
        <v>569866.8250561126</v>
      </c>
      <c r="G303" s="10">
        <f t="shared" si="32"/>
        <v>57345.818622047431</v>
      </c>
      <c r="H303" s="10">
        <f>等额本金!E307</f>
        <v>10.27873563218429</v>
      </c>
      <c r="I303" s="10">
        <f>等额本息!E307</f>
        <v>16.013317494388851</v>
      </c>
      <c r="J303" s="3">
        <f t="shared" si="28"/>
        <v>57345.818622045605</v>
      </c>
      <c r="K303" s="24" t="s">
        <v>397</v>
      </c>
      <c r="L303" s="1" t="s">
        <v>312</v>
      </c>
      <c r="M303" s="3">
        <f>等额本金!C307</f>
        <v>349.61685823756062</v>
      </c>
      <c r="N303" s="3">
        <f t="shared" si="33"/>
        <v>416051.05363985035</v>
      </c>
      <c r="P303" s="3">
        <f>等额本息!C307</f>
        <v>543.78997089758207</v>
      </c>
      <c r="Q303" s="3">
        <f t="shared" si="34"/>
        <v>490867.4575327154</v>
      </c>
      <c r="R303" s="10">
        <f t="shared" si="29"/>
        <v>74816.403892865055</v>
      </c>
    </row>
    <row r="304" spans="1:18" x14ac:dyDescent="0.25">
      <c r="A304" s="1" t="s">
        <v>313</v>
      </c>
      <c r="B304" s="3">
        <f>等额本金!B308</f>
        <v>2097.7011494252874</v>
      </c>
      <c r="C304" s="3">
        <f t="shared" si="30"/>
        <v>629310.34482758527</v>
      </c>
      <c r="D304" s="3"/>
      <c r="E304" s="3">
        <f>等额本息!B308</f>
        <v>3013.8290464707429</v>
      </c>
      <c r="F304" s="3">
        <f t="shared" si="31"/>
        <v>572880.6541025833</v>
      </c>
      <c r="G304" s="10">
        <f t="shared" si="32"/>
        <v>56429.690725001972</v>
      </c>
      <c r="H304" s="10">
        <f>等额本金!E308</f>
        <v>10.068965517241761</v>
      </c>
      <c r="I304" s="10">
        <f>等额本息!E308</f>
        <v>15.711934589741775</v>
      </c>
      <c r="J304" s="3">
        <f t="shared" si="28"/>
        <v>56429.690725000139</v>
      </c>
      <c r="K304" s="24" t="s">
        <v>397</v>
      </c>
      <c r="L304" s="1" t="s">
        <v>313</v>
      </c>
      <c r="M304" s="3">
        <f>等额本金!C308</f>
        <v>342.62452107280973</v>
      </c>
      <c r="N304" s="3">
        <f t="shared" si="33"/>
        <v>416393.67816092318</v>
      </c>
      <c r="P304" s="3">
        <f>等额本息!C308</f>
        <v>533.77724981296171</v>
      </c>
      <c r="Q304" s="3">
        <f t="shared" si="34"/>
        <v>491401.23478252837</v>
      </c>
      <c r="R304" s="10">
        <f t="shared" si="29"/>
        <v>75007.556621605181</v>
      </c>
    </row>
    <row r="305" spans="1:18" x14ac:dyDescent="0.25">
      <c r="A305" s="1" t="s">
        <v>314</v>
      </c>
      <c r="B305" s="3">
        <f>等额本金!B309</f>
        <v>2097.7011494252874</v>
      </c>
      <c r="C305" s="3">
        <f t="shared" si="30"/>
        <v>631408.04597701051</v>
      </c>
      <c r="D305" s="3"/>
      <c r="E305" s="3">
        <f>等额本息!B309</f>
        <v>3023.8751432923118</v>
      </c>
      <c r="F305" s="3">
        <f t="shared" si="31"/>
        <v>575904.52924587566</v>
      </c>
      <c r="G305" s="10">
        <f t="shared" si="32"/>
        <v>55503.516731134849</v>
      </c>
      <c r="H305" s="10">
        <f>等额本金!E309</f>
        <v>9.8591954022992319</v>
      </c>
      <c r="I305" s="10">
        <f>等额本息!E309</f>
        <v>15.409547075412545</v>
      </c>
      <c r="J305" s="3">
        <f t="shared" si="28"/>
        <v>55503.516731133139</v>
      </c>
      <c r="K305" s="24" t="s">
        <v>397</v>
      </c>
      <c r="L305" s="1" t="s">
        <v>314</v>
      </c>
      <c r="M305" s="3">
        <f>等额本金!C309</f>
        <v>335.63218390805872</v>
      </c>
      <c r="N305" s="3">
        <f t="shared" si="33"/>
        <v>416729.31034483126</v>
      </c>
      <c r="P305" s="3">
        <f>等额本息!C309</f>
        <v>523.73115299139249</v>
      </c>
      <c r="Q305" s="3">
        <f t="shared" si="34"/>
        <v>491924.96593551978</v>
      </c>
      <c r="R305" s="10">
        <f t="shared" si="29"/>
        <v>75195.655590688519</v>
      </c>
    </row>
    <row r="306" spans="1:18" x14ac:dyDescent="0.25">
      <c r="A306" s="1" t="s">
        <v>315</v>
      </c>
      <c r="B306" s="3">
        <f>等额本金!B310</f>
        <v>2097.7011494252874</v>
      </c>
      <c r="C306" s="3">
        <f t="shared" si="30"/>
        <v>633505.74712643574</v>
      </c>
      <c r="D306" s="3"/>
      <c r="E306" s="3">
        <f>等额本息!B310</f>
        <v>3033.9547271032861</v>
      </c>
      <c r="F306" s="3">
        <f t="shared" si="31"/>
        <v>578938.48397297889</v>
      </c>
      <c r="G306" s="10">
        <f t="shared" si="32"/>
        <v>54567.26315345685</v>
      </c>
      <c r="H306" s="10">
        <f>等额本金!E310</f>
        <v>9.6494252873567028</v>
      </c>
      <c r="I306" s="10">
        <f>等额本息!E310</f>
        <v>15.106151602702216</v>
      </c>
      <c r="J306" s="3">
        <f t="shared" si="28"/>
        <v>54567.263153455133</v>
      </c>
      <c r="K306" s="24" t="s">
        <v>397</v>
      </c>
      <c r="L306" s="1" t="s">
        <v>315</v>
      </c>
      <c r="M306" s="3">
        <f>等额本金!C310</f>
        <v>328.63984674330771</v>
      </c>
      <c r="N306" s="3">
        <f t="shared" si="33"/>
        <v>417057.95019157458</v>
      </c>
      <c r="P306" s="3">
        <f>等额本息!C310</f>
        <v>513.65156918041816</v>
      </c>
      <c r="Q306" s="3">
        <f t="shared" si="34"/>
        <v>492438.6175047002</v>
      </c>
      <c r="R306" s="10">
        <f t="shared" si="29"/>
        <v>75380.667313125625</v>
      </c>
    </row>
    <row r="307" spans="1:18" x14ac:dyDescent="0.25">
      <c r="A307" s="1" t="s">
        <v>316</v>
      </c>
      <c r="B307" s="3">
        <f>等额本金!B311</f>
        <v>2097.7011494252874</v>
      </c>
      <c r="C307" s="3">
        <f t="shared" si="30"/>
        <v>635603.44827586098</v>
      </c>
      <c r="D307" s="3"/>
      <c r="E307" s="3">
        <f>等额本息!B311</f>
        <v>3044.0679095269638</v>
      </c>
      <c r="F307" s="3">
        <f t="shared" si="31"/>
        <v>581982.55188250588</v>
      </c>
      <c r="G307" s="10">
        <f t="shared" si="32"/>
        <v>53620.896393355099</v>
      </c>
      <c r="H307" s="10">
        <f>等额本金!E311</f>
        <v>9.4396551724141755</v>
      </c>
      <c r="I307" s="10">
        <f>等额本息!E311</f>
        <v>14.80174481174952</v>
      </c>
      <c r="J307" s="3">
        <f t="shared" si="28"/>
        <v>53620.896393353447</v>
      </c>
      <c r="K307" s="24" t="s">
        <v>397</v>
      </c>
      <c r="L307" s="1" t="s">
        <v>316</v>
      </c>
      <c r="M307" s="3">
        <f>等额本金!C311</f>
        <v>321.64750957855682</v>
      </c>
      <c r="N307" s="3">
        <f t="shared" si="33"/>
        <v>417379.59770115314</v>
      </c>
      <c r="P307" s="3">
        <f>等额本息!C311</f>
        <v>503.53838675674052</v>
      </c>
      <c r="Q307" s="3">
        <f t="shared" si="34"/>
        <v>492942.15589145693</v>
      </c>
      <c r="R307" s="10">
        <f t="shared" si="29"/>
        <v>75562.558190303796</v>
      </c>
    </row>
    <row r="308" spans="1:18" x14ac:dyDescent="0.25">
      <c r="A308" s="1" t="s">
        <v>317</v>
      </c>
      <c r="B308" s="3">
        <f>等额本金!B312</f>
        <v>2097.7011494252874</v>
      </c>
      <c r="C308" s="3">
        <f t="shared" si="30"/>
        <v>637701.14942528622</v>
      </c>
      <c r="D308" s="3"/>
      <c r="E308" s="3">
        <f>等额本息!B312</f>
        <v>3054.2148025587203</v>
      </c>
      <c r="F308" s="3">
        <f t="shared" si="31"/>
        <v>585036.76668506465</v>
      </c>
      <c r="G308" s="10">
        <f t="shared" si="32"/>
        <v>52664.382740221568</v>
      </c>
      <c r="H308" s="10">
        <f>等额本金!E312</f>
        <v>9.2298850574716464</v>
      </c>
      <c r="I308" s="10">
        <f>等额本息!E312</f>
        <v>14.496323331493649</v>
      </c>
      <c r="J308" s="3">
        <f t="shared" si="28"/>
        <v>52664.382740220026</v>
      </c>
      <c r="K308" s="24" t="s">
        <v>397</v>
      </c>
      <c r="L308" s="1" t="s">
        <v>317</v>
      </c>
      <c r="M308" s="3">
        <f>等额本金!C312</f>
        <v>314.65517241380587</v>
      </c>
      <c r="N308" s="3">
        <f t="shared" si="33"/>
        <v>417694.25287356693</v>
      </c>
      <c r="P308" s="3">
        <f>等额本息!C312</f>
        <v>493.391493724984</v>
      </c>
      <c r="Q308" s="3">
        <f t="shared" si="34"/>
        <v>493435.54738518194</v>
      </c>
      <c r="R308" s="10">
        <f t="shared" si="29"/>
        <v>75741.294511615008</v>
      </c>
    </row>
    <row r="309" spans="1:18" x14ac:dyDescent="0.25">
      <c r="A309" s="1" t="s">
        <v>318</v>
      </c>
      <c r="B309" s="3">
        <f>等额本金!B313</f>
        <v>2097.7011494252874</v>
      </c>
      <c r="C309" s="3">
        <f t="shared" si="30"/>
        <v>639798.85057471145</v>
      </c>
      <c r="D309" s="3"/>
      <c r="E309" s="3">
        <f>等额本息!B313</f>
        <v>3064.3955185672494</v>
      </c>
      <c r="F309" s="3">
        <f t="shared" si="31"/>
        <v>588101.16220363195</v>
      </c>
      <c r="G309" s="10">
        <f t="shared" si="32"/>
        <v>51697.688371079508</v>
      </c>
      <c r="H309" s="10">
        <f>等额本金!E313</f>
        <v>9.0201149425291174</v>
      </c>
      <c r="I309" s="10">
        <f>等额本息!E313</f>
        <v>14.189883779636924</v>
      </c>
      <c r="J309" s="3">
        <f t="shared" si="28"/>
        <v>51697.688371078068</v>
      </c>
      <c r="K309" s="24" t="s">
        <v>397</v>
      </c>
      <c r="L309" s="1" t="s">
        <v>318</v>
      </c>
      <c r="M309" s="3">
        <f>等额本金!C313</f>
        <v>307.66283524905487</v>
      </c>
      <c r="N309" s="3">
        <f t="shared" si="33"/>
        <v>418001.91570881597</v>
      </c>
      <c r="P309" s="3">
        <f>等额本息!C313</f>
        <v>483.21077771645497</v>
      </c>
      <c r="Q309" s="3">
        <f t="shared" si="34"/>
        <v>493918.75816289842</v>
      </c>
      <c r="R309" s="10">
        <f t="shared" si="29"/>
        <v>75916.842454082449</v>
      </c>
    </row>
    <row r="310" spans="1:18" x14ac:dyDescent="0.25">
      <c r="A310" s="1" t="s">
        <v>319</v>
      </c>
      <c r="B310" s="3">
        <f>等额本金!B314</f>
        <v>2097.7011494252874</v>
      </c>
      <c r="C310" s="3">
        <f t="shared" si="30"/>
        <v>641896.55172413669</v>
      </c>
      <c r="D310" s="3"/>
      <c r="E310" s="3">
        <f>等额本息!B314</f>
        <v>3074.6101702958072</v>
      </c>
      <c r="F310" s="3">
        <f t="shared" si="31"/>
        <v>591175.77237392776</v>
      </c>
      <c r="G310" s="10">
        <f t="shared" si="32"/>
        <v>50720.779350208933</v>
      </c>
      <c r="H310" s="10">
        <f>等额本金!E314</f>
        <v>8.8103448275865901</v>
      </c>
      <c r="I310" s="10">
        <f>等额本息!E314</f>
        <v>13.882422762607344</v>
      </c>
      <c r="J310" s="3">
        <f t="shared" si="28"/>
        <v>50720.779350207544</v>
      </c>
      <c r="K310" s="24" t="s">
        <v>397</v>
      </c>
      <c r="L310" s="1" t="s">
        <v>319</v>
      </c>
      <c r="M310" s="3">
        <f>等额本金!C314</f>
        <v>300.67049808430397</v>
      </c>
      <c r="N310" s="3">
        <f t="shared" si="33"/>
        <v>418302.58620690025</v>
      </c>
      <c r="P310" s="3">
        <f>等额本息!C314</f>
        <v>472.99612598789753</v>
      </c>
      <c r="Q310" s="3">
        <f t="shared" si="34"/>
        <v>494391.75428888632</v>
      </c>
      <c r="R310" s="10">
        <f t="shared" si="29"/>
        <v>76089.168081986078</v>
      </c>
    </row>
    <row r="311" spans="1:18" x14ac:dyDescent="0.25">
      <c r="A311" s="1" t="s">
        <v>320</v>
      </c>
      <c r="B311" s="3">
        <f>等额本金!B315</f>
        <v>2097.7011494252874</v>
      </c>
      <c r="C311" s="3">
        <f t="shared" si="30"/>
        <v>643994.25287356193</v>
      </c>
      <c r="D311" s="3"/>
      <c r="E311" s="3">
        <f>等额本息!B315</f>
        <v>3084.8588708634597</v>
      </c>
      <c r="F311" s="3">
        <f t="shared" si="31"/>
        <v>594260.63124479121</v>
      </c>
      <c r="G311" s="10">
        <f t="shared" si="32"/>
        <v>49733.621628770721</v>
      </c>
      <c r="H311" s="10">
        <f>等额本金!E315</f>
        <v>8.600574712644061</v>
      </c>
      <c r="I311" s="10">
        <f>等额本息!E315</f>
        <v>13.573936875520999</v>
      </c>
      <c r="J311" s="3">
        <f t="shared" si="28"/>
        <v>49733.621628769382</v>
      </c>
      <c r="K311" s="24" t="s">
        <v>397</v>
      </c>
      <c r="L311" s="1" t="s">
        <v>320</v>
      </c>
      <c r="M311" s="3">
        <f>等额本金!C315</f>
        <v>293.67816091955302</v>
      </c>
      <c r="N311" s="3">
        <f t="shared" si="33"/>
        <v>418596.26436781982</v>
      </c>
      <c r="P311" s="3">
        <f>等额本息!C315</f>
        <v>462.74742542024484</v>
      </c>
      <c r="Q311" s="3">
        <f t="shared" si="34"/>
        <v>494854.50171430659</v>
      </c>
      <c r="R311" s="10">
        <f t="shared" si="29"/>
        <v>76258.237346486771</v>
      </c>
    </row>
    <row r="312" spans="1:18" x14ac:dyDescent="0.25">
      <c r="A312" s="1" t="s">
        <v>321</v>
      </c>
      <c r="B312" s="3">
        <f>等额本金!B316</f>
        <v>2097.7011494252874</v>
      </c>
      <c r="C312" s="3">
        <f t="shared" si="30"/>
        <v>646091.95402298716</v>
      </c>
      <c r="D312" s="3"/>
      <c r="E312" s="3">
        <f>等额本息!B316</f>
        <v>3095.1417337663379</v>
      </c>
      <c r="F312" s="3">
        <f t="shared" si="31"/>
        <v>597355.77297855751</v>
      </c>
      <c r="G312" s="10">
        <f t="shared" si="32"/>
        <v>48736.181044429657</v>
      </c>
      <c r="H312" s="10">
        <f>等额本金!E316</f>
        <v>8.3908045977015302</v>
      </c>
      <c r="I312" s="10">
        <f>等额本息!E316</f>
        <v>13.264422702144365</v>
      </c>
      <c r="J312" s="3">
        <f t="shared" si="28"/>
        <v>48736.181044428355</v>
      </c>
      <c r="K312" s="24" t="s">
        <v>397</v>
      </c>
      <c r="L312" s="1" t="s">
        <v>321</v>
      </c>
      <c r="M312" s="3">
        <f>等额本金!C316</f>
        <v>286.68582375480202</v>
      </c>
      <c r="N312" s="3">
        <f t="shared" si="33"/>
        <v>418882.95019157464</v>
      </c>
      <c r="P312" s="3">
        <f>等额本息!C316</f>
        <v>452.46456251736663</v>
      </c>
      <c r="Q312" s="3">
        <f t="shared" si="34"/>
        <v>495306.96627682395</v>
      </c>
      <c r="R312" s="10">
        <f t="shared" si="29"/>
        <v>76424.016085249314</v>
      </c>
    </row>
    <row r="313" spans="1:18" x14ac:dyDescent="0.25">
      <c r="A313" s="1" t="s">
        <v>322</v>
      </c>
      <c r="B313" s="3">
        <f>等额本金!B317</f>
        <v>2097.7011494252874</v>
      </c>
      <c r="C313" s="3">
        <f t="shared" si="30"/>
        <v>648189.6551724124</v>
      </c>
      <c r="D313" s="3"/>
      <c r="E313" s="3">
        <f>等额本息!B317</f>
        <v>3105.4588728788922</v>
      </c>
      <c r="F313" s="3">
        <f t="shared" si="31"/>
        <v>600461.23185143643</v>
      </c>
      <c r="G313" s="10">
        <f t="shared" si="32"/>
        <v>47728.42332097597</v>
      </c>
      <c r="H313" s="10">
        <f>等额本金!E317</f>
        <v>8.1810344827590011</v>
      </c>
      <c r="I313" s="10">
        <f>等额本息!E317</f>
        <v>12.953876814856477</v>
      </c>
      <c r="J313" s="3">
        <f t="shared" si="28"/>
        <v>47728.423320974754</v>
      </c>
      <c r="K313" s="24" t="s">
        <v>397</v>
      </c>
      <c r="L313" s="1" t="s">
        <v>322</v>
      </c>
      <c r="M313" s="3">
        <f>等额本金!C317</f>
        <v>279.69348659005101</v>
      </c>
      <c r="N313" s="3">
        <f t="shared" si="33"/>
        <v>419162.64367816469</v>
      </c>
      <c r="P313" s="3">
        <f>等额本息!C317</f>
        <v>442.14742340481223</v>
      </c>
      <c r="Q313" s="3">
        <f t="shared" si="34"/>
        <v>495749.11370022874</v>
      </c>
      <c r="R313" s="10">
        <f t="shared" si="29"/>
        <v>76586.470022064052</v>
      </c>
    </row>
    <row r="314" spans="1:18" x14ac:dyDescent="0.25">
      <c r="A314" s="1" t="s">
        <v>323</v>
      </c>
      <c r="B314" s="3">
        <f>等额本金!B318</f>
        <v>2097.7011494252874</v>
      </c>
      <c r="C314" s="3">
        <f t="shared" si="30"/>
        <v>650287.35632183764</v>
      </c>
      <c r="D314" s="3"/>
      <c r="E314" s="3">
        <f>等额本息!B318</f>
        <v>3115.8104024551553</v>
      </c>
      <c r="F314" s="3">
        <f t="shared" si="31"/>
        <v>603577.04225389159</v>
      </c>
      <c r="G314" s="10">
        <f t="shared" si="32"/>
        <v>46710.314067946048</v>
      </c>
      <c r="H314" s="10">
        <f>等额本金!E318</f>
        <v>7.9712643678164721</v>
      </c>
      <c r="I314" s="10">
        <f>等额本息!E318</f>
        <v>12.642295774610961</v>
      </c>
      <c r="J314" s="3">
        <f t="shared" si="28"/>
        <v>46710.314067944892</v>
      </c>
      <c r="K314" s="24" t="s">
        <v>397</v>
      </c>
      <c r="L314" s="1" t="s">
        <v>323</v>
      </c>
      <c r="M314" s="3">
        <f>等额本金!C318</f>
        <v>272.70114942530006</v>
      </c>
      <c r="N314" s="3">
        <f t="shared" si="33"/>
        <v>419435.34482758999</v>
      </c>
      <c r="P314" s="3">
        <f>等额本息!C318</f>
        <v>431.79589382854925</v>
      </c>
      <c r="Q314" s="3">
        <f t="shared" si="34"/>
        <v>496180.9095940573</v>
      </c>
      <c r="R314" s="10">
        <f t="shared" si="29"/>
        <v>76745.564766467316</v>
      </c>
    </row>
    <row r="315" spans="1:18" x14ac:dyDescent="0.25">
      <c r="A315" s="1" t="s">
        <v>324</v>
      </c>
      <c r="B315" s="3">
        <f>等额本金!B319</f>
        <v>2097.7011494252874</v>
      </c>
      <c r="C315" s="3">
        <f t="shared" si="30"/>
        <v>652385.05747126287</v>
      </c>
      <c r="D315" s="3"/>
      <c r="E315" s="3">
        <f>等额本息!B319</f>
        <v>3126.196437130006</v>
      </c>
      <c r="F315" s="3">
        <f t="shared" si="31"/>
        <v>606703.23869102157</v>
      </c>
      <c r="G315" s="10">
        <f t="shared" si="32"/>
        <v>45681.818780241301</v>
      </c>
      <c r="H315" s="10">
        <f>等额本金!E319</f>
        <v>7.761494252873943</v>
      </c>
      <c r="I315" s="10">
        <f>等额本息!E319</f>
        <v>12.32967613089796</v>
      </c>
      <c r="J315" s="3">
        <f t="shared" si="28"/>
        <v>45681.818780240174</v>
      </c>
      <c r="K315" s="24" t="s">
        <v>397</v>
      </c>
      <c r="L315" s="1" t="s">
        <v>324</v>
      </c>
      <c r="M315" s="3">
        <f>等额本金!C319</f>
        <v>265.70881226054911</v>
      </c>
      <c r="N315" s="3">
        <f t="shared" si="33"/>
        <v>419701.05363985052</v>
      </c>
      <c r="P315" s="3">
        <f>等额本息!C319</f>
        <v>421.40985915369873</v>
      </c>
      <c r="Q315" s="3">
        <f t="shared" si="34"/>
        <v>496602.31945321098</v>
      </c>
      <c r="R315" s="10">
        <f t="shared" si="29"/>
        <v>76901.265813360456</v>
      </c>
    </row>
    <row r="316" spans="1:18" x14ac:dyDescent="0.25">
      <c r="A316" s="1" t="s">
        <v>325</v>
      </c>
      <c r="B316" s="3">
        <f>等额本金!B320</f>
        <v>2097.7011494252874</v>
      </c>
      <c r="C316" s="3">
        <f t="shared" si="30"/>
        <v>654482.75862068811</v>
      </c>
      <c r="D316" s="3"/>
      <c r="E316" s="3">
        <f>等额本息!B320</f>
        <v>3136.6170919204392</v>
      </c>
      <c r="F316" s="3">
        <f t="shared" si="31"/>
        <v>609839.85578294203</v>
      </c>
      <c r="G316" s="10">
        <f t="shared" si="32"/>
        <v>44642.902837746078</v>
      </c>
      <c r="H316" s="10">
        <f>等额本金!E320</f>
        <v>7.5517241379314131</v>
      </c>
      <c r="I316" s="10">
        <f>等额本息!E320</f>
        <v>12.016014421705917</v>
      </c>
      <c r="J316" s="3">
        <f t="shared" si="28"/>
        <v>44642.902837745038</v>
      </c>
      <c r="K316" s="24" t="s">
        <v>397</v>
      </c>
      <c r="L316" s="1" t="s">
        <v>325</v>
      </c>
      <c r="M316" s="3">
        <f>等额本金!C320</f>
        <v>258.7164750957981</v>
      </c>
      <c r="N316" s="3">
        <f t="shared" si="33"/>
        <v>419959.7701149463</v>
      </c>
      <c r="P316" s="3">
        <f>等额本息!C320</f>
        <v>410.9892043632654</v>
      </c>
      <c r="Q316" s="3">
        <f t="shared" si="34"/>
        <v>497013.30865757423</v>
      </c>
      <c r="R316" s="10">
        <f t="shared" si="29"/>
        <v>77053.538542627939</v>
      </c>
    </row>
    <row r="317" spans="1:18" x14ac:dyDescent="0.25">
      <c r="A317" s="1" t="s">
        <v>326</v>
      </c>
      <c r="B317" s="3">
        <f>等额本金!B321</f>
        <v>2097.7011494252874</v>
      </c>
      <c r="C317" s="3">
        <f t="shared" si="30"/>
        <v>656580.45977011335</v>
      </c>
      <c r="D317" s="3"/>
      <c r="E317" s="3">
        <f>等额本息!B321</f>
        <v>3147.0724822268407</v>
      </c>
      <c r="F317" s="3">
        <f t="shared" si="31"/>
        <v>612986.92826516891</v>
      </c>
      <c r="G317" s="10">
        <f t="shared" si="32"/>
        <v>43593.531504944433</v>
      </c>
      <c r="H317" s="10">
        <f>等额本金!E321</f>
        <v>7.341954022988884</v>
      </c>
      <c r="I317" s="10">
        <f>等额本息!E321</f>
        <v>11.701307173483233</v>
      </c>
      <c r="J317" s="3">
        <f t="shared" si="28"/>
        <v>43593.531504943487</v>
      </c>
      <c r="K317" s="24" t="s">
        <v>397</v>
      </c>
      <c r="L317" s="1" t="s">
        <v>326</v>
      </c>
      <c r="M317" s="3">
        <f>等额本金!C321</f>
        <v>251.72413793104712</v>
      </c>
      <c r="N317" s="3">
        <f t="shared" si="33"/>
        <v>420211.49425287737</v>
      </c>
      <c r="P317" s="3">
        <f>等额本息!C321</f>
        <v>400.53381405686389</v>
      </c>
      <c r="Q317" s="3">
        <f t="shared" si="34"/>
        <v>497413.84247163113</v>
      </c>
      <c r="R317" s="10">
        <f t="shared" si="29"/>
        <v>77202.348218753759</v>
      </c>
    </row>
    <row r="318" spans="1:18" x14ac:dyDescent="0.25">
      <c r="A318" s="1" t="s">
        <v>327</v>
      </c>
      <c r="B318" s="3">
        <f>等额本金!B322</f>
        <v>2097.7011494252874</v>
      </c>
      <c r="C318" s="3">
        <f t="shared" si="30"/>
        <v>658678.16091953858</v>
      </c>
      <c r="D318" s="3"/>
      <c r="E318" s="3">
        <f>等额本息!B322</f>
        <v>3157.5627238342636</v>
      </c>
      <c r="F318" s="3">
        <f t="shared" si="31"/>
        <v>616144.49098900321</v>
      </c>
      <c r="G318" s="10">
        <f t="shared" si="32"/>
        <v>42533.669930535369</v>
      </c>
      <c r="H318" s="10">
        <f>等额本金!E322</f>
        <v>7.132183908046354</v>
      </c>
      <c r="I318" s="10">
        <f>等额本息!E322</f>
        <v>11.385550901099807</v>
      </c>
      <c r="J318" s="3">
        <f t="shared" si="28"/>
        <v>42533.669930534525</v>
      </c>
      <c r="K318" s="24" t="s">
        <v>397</v>
      </c>
      <c r="L318" s="1" t="s">
        <v>327</v>
      </c>
      <c r="M318" s="3">
        <f>等额本金!C322</f>
        <v>244.73180076629615</v>
      </c>
      <c r="N318" s="3">
        <f t="shared" si="33"/>
        <v>420456.22605364368</v>
      </c>
      <c r="P318" s="3">
        <f>等额本息!C322</f>
        <v>390.04357244944111</v>
      </c>
      <c r="Q318" s="3">
        <f t="shared" si="34"/>
        <v>497803.88604408054</v>
      </c>
      <c r="R318" s="10">
        <f t="shared" si="29"/>
        <v>77347.659990436863</v>
      </c>
    </row>
    <row r="319" spans="1:18" x14ac:dyDescent="0.25">
      <c r="A319" s="1" t="s">
        <v>328</v>
      </c>
      <c r="B319" s="3">
        <f>等额本金!B323</f>
        <v>2097.7011494252874</v>
      </c>
      <c r="C319" s="3">
        <f t="shared" si="30"/>
        <v>660775.86206896382</v>
      </c>
      <c r="D319" s="3"/>
      <c r="E319" s="3">
        <f>等额本息!B323</f>
        <v>3168.087932913711</v>
      </c>
      <c r="F319" s="3">
        <f t="shared" si="31"/>
        <v>619312.57892191689</v>
      </c>
      <c r="G319" s="10">
        <f t="shared" si="32"/>
        <v>41463.283147046925</v>
      </c>
      <c r="H319" s="10">
        <f>等额本金!E323</f>
        <v>6.922413793103825</v>
      </c>
      <c r="I319" s="10">
        <f>等额本息!E323</f>
        <v>11.068742107808436</v>
      </c>
      <c r="J319" s="3">
        <f t="shared" si="28"/>
        <v>41463.28314704611</v>
      </c>
      <c r="K319" s="24" t="s">
        <v>397</v>
      </c>
      <c r="L319" s="1" t="s">
        <v>328</v>
      </c>
      <c r="M319" s="3">
        <f>等额本金!C323</f>
        <v>237.73946360154517</v>
      </c>
      <c r="N319" s="3">
        <f t="shared" si="33"/>
        <v>420693.96551724523</v>
      </c>
      <c r="P319" s="3">
        <f>等额本息!C323</f>
        <v>379.51836336999355</v>
      </c>
      <c r="Q319" s="3">
        <f t="shared" si="34"/>
        <v>498183.40440745052</v>
      </c>
      <c r="R319" s="10">
        <f t="shared" si="29"/>
        <v>77489.438890205289</v>
      </c>
    </row>
    <row r="320" spans="1:18" x14ac:dyDescent="0.25">
      <c r="A320" s="1" t="s">
        <v>329</v>
      </c>
      <c r="B320" s="3">
        <f>等额本金!B324</f>
        <v>2097.7011494252874</v>
      </c>
      <c r="C320" s="3">
        <f t="shared" si="30"/>
        <v>662873.56321838906</v>
      </c>
      <c r="D320" s="3"/>
      <c r="E320" s="3">
        <f>等额本息!B324</f>
        <v>3178.6482260234234</v>
      </c>
      <c r="F320" s="3">
        <f t="shared" si="31"/>
        <v>622491.22714794031</v>
      </c>
      <c r="G320" s="10">
        <f t="shared" si="32"/>
        <v>40382.336070448742</v>
      </c>
      <c r="H320" s="10">
        <f>等额本金!E324</f>
        <v>6.712643678161295</v>
      </c>
      <c r="I320" s="10">
        <f>等额本息!E324</f>
        <v>10.750877285206094</v>
      </c>
      <c r="J320" s="3">
        <f t="shared" si="28"/>
        <v>40382.336070447993</v>
      </c>
      <c r="K320" s="24" t="s">
        <v>397</v>
      </c>
      <c r="L320" s="1" t="s">
        <v>329</v>
      </c>
      <c r="M320" s="3">
        <f>等额本金!C324</f>
        <v>230.74712643679416</v>
      </c>
      <c r="N320" s="3">
        <f t="shared" si="33"/>
        <v>420924.71264368203</v>
      </c>
      <c r="P320" s="3">
        <f>等额本息!C324</f>
        <v>368.9580702602812</v>
      </c>
      <c r="Q320" s="3">
        <f t="shared" si="34"/>
        <v>498552.36247771082</v>
      </c>
      <c r="R320" s="10">
        <f t="shared" si="29"/>
        <v>77627.649834028794</v>
      </c>
    </row>
    <row r="321" spans="1:18" x14ac:dyDescent="0.25">
      <c r="A321" s="1" t="s">
        <v>330</v>
      </c>
      <c r="B321" s="3">
        <f>等额本金!B325</f>
        <v>2097.7011494252874</v>
      </c>
      <c r="C321" s="3">
        <f t="shared" si="30"/>
        <v>664971.26436781429</v>
      </c>
      <c r="D321" s="3"/>
      <c r="E321" s="3">
        <f>等额本息!B325</f>
        <v>3189.2437201101679</v>
      </c>
      <c r="F321" s="3">
        <f t="shared" si="31"/>
        <v>625680.47086805047</v>
      </c>
      <c r="G321" s="10">
        <f t="shared" si="32"/>
        <v>39290.793499763822</v>
      </c>
      <c r="H321" s="10">
        <f>等额本金!E325</f>
        <v>6.5028735632187669</v>
      </c>
      <c r="I321" s="10">
        <f>等额本息!E325</f>
        <v>10.431952913195076</v>
      </c>
      <c r="J321" s="3">
        <f t="shared" si="28"/>
        <v>39290.793499763087</v>
      </c>
      <c r="K321" s="24" t="s">
        <v>397</v>
      </c>
      <c r="L321" s="1" t="s">
        <v>330</v>
      </c>
      <c r="M321" s="3">
        <f>等额本金!C325</f>
        <v>223.75478927204318</v>
      </c>
      <c r="N321" s="3">
        <f t="shared" si="33"/>
        <v>421148.46743295406</v>
      </c>
      <c r="P321" s="3">
        <f>等额本息!C325</f>
        <v>358.36257617353647</v>
      </c>
      <c r="Q321" s="3">
        <f t="shared" si="34"/>
        <v>498910.72505388438</v>
      </c>
      <c r="R321" s="10">
        <f t="shared" si="29"/>
        <v>77762.257620930322</v>
      </c>
    </row>
    <row r="322" spans="1:18" x14ac:dyDescent="0.25">
      <c r="A322" s="1" t="s">
        <v>331</v>
      </c>
      <c r="B322" s="3">
        <f>等额本金!B326</f>
        <v>2097.7011494252874</v>
      </c>
      <c r="C322" s="3">
        <f t="shared" si="30"/>
        <v>667068.96551723953</v>
      </c>
      <c r="D322" s="3"/>
      <c r="E322" s="3">
        <f>等额本息!B326</f>
        <v>3199.8745325105356</v>
      </c>
      <c r="F322" s="3">
        <f t="shared" si="31"/>
        <v>628880.345400561</v>
      </c>
      <c r="G322" s="10">
        <f t="shared" si="32"/>
        <v>38188.620116678532</v>
      </c>
      <c r="H322" s="10">
        <f>等额本金!E326</f>
        <v>6.2931034482762378</v>
      </c>
      <c r="I322" s="10">
        <f>等额本息!E326</f>
        <v>10.11196545994402</v>
      </c>
      <c r="J322" s="3">
        <f t="shared" si="28"/>
        <v>38188.620116677826</v>
      </c>
      <c r="K322" s="24" t="s">
        <v>397</v>
      </c>
      <c r="L322" s="1" t="s">
        <v>331</v>
      </c>
      <c r="M322" s="3">
        <f>等额本金!C326</f>
        <v>216.76245210729223</v>
      </c>
      <c r="N322" s="3">
        <f t="shared" si="33"/>
        <v>421365.22988506133</v>
      </c>
      <c r="P322" s="3">
        <f>等额本息!C326</f>
        <v>347.73176377316918</v>
      </c>
      <c r="Q322" s="3">
        <f t="shared" si="34"/>
        <v>499258.45681765757</v>
      </c>
      <c r="R322" s="10">
        <f t="shared" si="29"/>
        <v>77893.226932596241</v>
      </c>
    </row>
    <row r="323" spans="1:18" x14ac:dyDescent="0.25">
      <c r="A323" s="1" t="s">
        <v>332</v>
      </c>
      <c r="B323" s="3">
        <f>等额本金!B327</f>
        <v>2097.7011494252874</v>
      </c>
      <c r="C323" s="3">
        <f t="shared" si="30"/>
        <v>669166.66666666477</v>
      </c>
      <c r="D323" s="3"/>
      <c r="E323" s="3">
        <f>等额本息!B327</f>
        <v>3210.5407809522371</v>
      </c>
      <c r="F323" s="3">
        <f t="shared" si="31"/>
        <v>632090.8861815132</v>
      </c>
      <c r="G323" s="10">
        <f t="shared" si="32"/>
        <v>37075.780485151568</v>
      </c>
      <c r="H323" s="10">
        <f>等额本金!E327</f>
        <v>6.0833333333337087</v>
      </c>
      <c r="I323" s="10">
        <f>等额本息!E327</f>
        <v>9.7909113818487956</v>
      </c>
      <c r="J323" s="3">
        <f t="shared" si="28"/>
        <v>37075.78048515087</v>
      </c>
      <c r="K323" s="24" t="s">
        <v>397</v>
      </c>
      <c r="L323" s="1" t="s">
        <v>332</v>
      </c>
      <c r="M323" s="3">
        <f>等额本金!C327</f>
        <v>209.77011494254128</v>
      </c>
      <c r="N323" s="3">
        <f t="shared" si="33"/>
        <v>421575.0000000039</v>
      </c>
      <c r="P323" s="3">
        <f>等额本息!C327</f>
        <v>337.06551533146734</v>
      </c>
      <c r="Q323" s="3">
        <f t="shared" si="34"/>
        <v>499595.52233298903</v>
      </c>
      <c r="R323" s="10">
        <f t="shared" si="29"/>
        <v>78020.522332985129</v>
      </c>
    </row>
    <row r="324" spans="1:18" x14ac:dyDescent="0.25">
      <c r="A324" s="1" t="s">
        <v>333</v>
      </c>
      <c r="B324" s="3">
        <f>等额本金!B328</f>
        <v>2097.7011494252874</v>
      </c>
      <c r="C324" s="3">
        <f t="shared" si="30"/>
        <v>671264.36781609</v>
      </c>
      <c r="D324" s="3"/>
      <c r="E324" s="3">
        <f>等额本息!B328</f>
        <v>3221.2425835554113</v>
      </c>
      <c r="F324" s="3">
        <f t="shared" si="31"/>
        <v>635312.1287650686</v>
      </c>
      <c r="G324" s="10">
        <f t="shared" si="32"/>
        <v>35952.239051021403</v>
      </c>
      <c r="H324" s="10">
        <f>等额本金!E328</f>
        <v>5.8735632183911806</v>
      </c>
      <c r="I324" s="10">
        <f>等额本息!E328</f>
        <v>9.4687871234932537</v>
      </c>
      <c r="J324" s="3">
        <f t="shared" si="28"/>
        <v>35952.239051020733</v>
      </c>
      <c r="K324" s="24" t="s">
        <v>397</v>
      </c>
      <c r="L324" s="1" t="s">
        <v>333</v>
      </c>
      <c r="M324" s="3">
        <f>等额本金!C328</f>
        <v>202.77777777779031</v>
      </c>
      <c r="N324" s="3">
        <f t="shared" si="33"/>
        <v>421777.77777778171</v>
      </c>
      <c r="P324" s="3">
        <f>等额本息!C328</f>
        <v>326.36371272829319</v>
      </c>
      <c r="Q324" s="3">
        <f t="shared" si="34"/>
        <v>499921.88604571734</v>
      </c>
      <c r="R324" s="10">
        <f t="shared" si="29"/>
        <v>78144.108267935633</v>
      </c>
    </row>
    <row r="325" spans="1:18" x14ac:dyDescent="0.25">
      <c r="A325" s="1" t="s">
        <v>334</v>
      </c>
      <c r="B325" s="3">
        <f>等额本金!B329</f>
        <v>2097.7011494252874</v>
      </c>
      <c r="C325" s="3">
        <f t="shared" si="30"/>
        <v>673362.06896551524</v>
      </c>
      <c r="D325" s="3"/>
      <c r="E325" s="3">
        <f>等额本息!B329</f>
        <v>3231.9800588339294</v>
      </c>
      <c r="F325" s="3">
        <f t="shared" si="31"/>
        <v>638544.10882390256</v>
      </c>
      <c r="G325" s="10">
        <f t="shared" si="32"/>
        <v>34817.960141612682</v>
      </c>
      <c r="H325" s="10">
        <f>等额本金!E329</f>
        <v>5.6637931034486515</v>
      </c>
      <c r="I325" s="10">
        <f>等额本息!E329</f>
        <v>9.1455891176098607</v>
      </c>
      <c r="J325" s="3">
        <f t="shared" si="28"/>
        <v>34817.960141612093</v>
      </c>
      <c r="K325" s="24" t="s">
        <v>397</v>
      </c>
      <c r="L325" s="1" t="s">
        <v>334</v>
      </c>
      <c r="M325" s="3">
        <f>等额本金!C329</f>
        <v>195.78544061303936</v>
      </c>
      <c r="N325" s="3">
        <f t="shared" si="33"/>
        <v>421973.56321839476</v>
      </c>
      <c r="P325" s="3">
        <f>等额本息!C329</f>
        <v>315.62623744977515</v>
      </c>
      <c r="Q325" s="3">
        <f t="shared" si="34"/>
        <v>500237.5122831671</v>
      </c>
      <c r="R325" s="10">
        <f t="shared" si="29"/>
        <v>78263.949064772343</v>
      </c>
    </row>
    <row r="326" spans="1:18" x14ac:dyDescent="0.25">
      <c r="A326" s="1" t="s">
        <v>335</v>
      </c>
      <c r="B326" s="3">
        <f>等额本金!B330</f>
        <v>2097.7011494252874</v>
      </c>
      <c r="C326" s="3">
        <f t="shared" si="30"/>
        <v>675459.77011494047</v>
      </c>
      <c r="D326" s="3"/>
      <c r="E326" s="3">
        <f>等额本息!B330</f>
        <v>3242.753325696709</v>
      </c>
      <c r="F326" s="3">
        <f t="shared" si="31"/>
        <v>641786.86214959924</v>
      </c>
      <c r="G326" s="10">
        <f t="shared" si="32"/>
        <v>33672.907965341234</v>
      </c>
      <c r="H326" s="10">
        <f>等额本金!E330</f>
        <v>5.4540229885061224</v>
      </c>
      <c r="I326" s="10">
        <f>等额本息!E330</f>
        <v>8.8213137850401893</v>
      </c>
      <c r="J326" s="3">
        <f t="shared" ref="J326:J364" si="35">(I326-H326)*10000</f>
        <v>33672.907965340666</v>
      </c>
      <c r="K326" s="24" t="s">
        <v>397</v>
      </c>
      <c r="L326" s="1" t="s">
        <v>335</v>
      </c>
      <c r="M326" s="3">
        <f>等额本金!C330</f>
        <v>188.79310344828841</v>
      </c>
      <c r="N326" s="3">
        <f t="shared" si="33"/>
        <v>422162.35632184305</v>
      </c>
      <c r="P326" s="3">
        <f>等额本息!C330</f>
        <v>304.85297058699535</v>
      </c>
      <c r="Q326" s="3">
        <f t="shared" si="34"/>
        <v>500542.36525375408</v>
      </c>
      <c r="R326" s="10">
        <f t="shared" ref="R326:R364" si="36">Q326-N326</f>
        <v>78380.008931911027</v>
      </c>
    </row>
    <row r="327" spans="1:18" x14ac:dyDescent="0.25">
      <c r="A327" s="1" t="s">
        <v>336</v>
      </c>
      <c r="B327" s="3">
        <f>等额本金!B331</f>
        <v>2097.7011494252874</v>
      </c>
      <c r="C327" s="3">
        <f t="shared" ref="C327:C364" si="37">IF(B327=0,0,C326+B327)</f>
        <v>677557.47126436571</v>
      </c>
      <c r="D327" s="3"/>
      <c r="E327" s="3">
        <f>等额本息!B331</f>
        <v>3253.5625034490313</v>
      </c>
      <c r="F327" s="3">
        <f t="shared" ref="F327:F364" si="38">IF(B327=0,0,F326+E327)</f>
        <v>645040.42465304828</v>
      </c>
      <c r="G327" s="10">
        <f t="shared" ref="G327:G364" si="39">C327-F327</f>
        <v>32517.046611317433</v>
      </c>
      <c r="H327" s="10">
        <f>等额本金!E331</f>
        <v>5.2442528735635943</v>
      </c>
      <c r="I327" s="10">
        <f>等额本息!E331</f>
        <v>8.495957534695286</v>
      </c>
      <c r="J327" s="3">
        <f t="shared" si="35"/>
        <v>32517.046611316917</v>
      </c>
      <c r="K327" s="24" t="s">
        <v>397</v>
      </c>
      <c r="L327" s="1" t="s">
        <v>336</v>
      </c>
      <c r="M327" s="3">
        <f>等额本金!C331</f>
        <v>181.80076628353743</v>
      </c>
      <c r="N327" s="3">
        <f t="shared" ref="N327:N364" si="40">IF(M327&lt;0.0001,0,N326+M327)</f>
        <v>422344.15708812658</v>
      </c>
      <c r="P327" s="3">
        <f>等额本息!C331</f>
        <v>294.04379283467301</v>
      </c>
      <c r="Q327" s="3">
        <f t="shared" ref="Q327:Q364" si="41">IF(M327&lt;0.0001,0,Q326+P327)</f>
        <v>500836.40904658876</v>
      </c>
      <c r="R327" s="10">
        <f t="shared" si="36"/>
        <v>78492.251958462177</v>
      </c>
    </row>
    <row r="328" spans="1:18" x14ac:dyDescent="0.25">
      <c r="A328" s="1" t="s">
        <v>337</v>
      </c>
      <c r="B328" s="3">
        <f>等额本金!B332</f>
        <v>2097.7011494252874</v>
      </c>
      <c r="C328" s="3">
        <f t="shared" si="37"/>
        <v>679655.17241379095</v>
      </c>
      <c r="D328" s="3"/>
      <c r="E328" s="3">
        <f>等额本息!B332</f>
        <v>3264.4077117938618</v>
      </c>
      <c r="F328" s="3">
        <f t="shared" si="38"/>
        <v>648304.83236484218</v>
      </c>
      <c r="G328" s="10">
        <f t="shared" si="39"/>
        <v>31350.340048948769</v>
      </c>
      <c r="H328" s="10">
        <f>等额本金!E332</f>
        <v>5.0344827586210652</v>
      </c>
      <c r="I328" s="10">
        <f>等额本息!E332</f>
        <v>8.1695167635158992</v>
      </c>
      <c r="J328" s="3">
        <f t="shared" si="35"/>
        <v>31350.340048948339</v>
      </c>
      <c r="K328" s="24" t="s">
        <v>397</v>
      </c>
      <c r="L328" s="1" t="s">
        <v>337</v>
      </c>
      <c r="M328" s="3">
        <f>等额本金!C332</f>
        <v>174.80842911878648</v>
      </c>
      <c r="N328" s="3">
        <f t="shared" si="40"/>
        <v>422518.96551724535</v>
      </c>
      <c r="P328" s="3">
        <f>等额本息!C332</f>
        <v>283.19858448984286</v>
      </c>
      <c r="Q328" s="3">
        <f t="shared" si="41"/>
        <v>501119.60763107857</v>
      </c>
      <c r="R328" s="10">
        <f t="shared" si="36"/>
        <v>78600.642113833223</v>
      </c>
    </row>
    <row r="329" spans="1:18" x14ac:dyDescent="0.25">
      <c r="A329" s="1" t="s">
        <v>338</v>
      </c>
      <c r="B329" s="3">
        <f>等额本金!B333</f>
        <v>2097.7011494252874</v>
      </c>
      <c r="C329" s="3">
        <f t="shared" si="37"/>
        <v>681752.87356321618</v>
      </c>
      <c r="D329" s="3"/>
      <c r="E329" s="3">
        <f>等额本息!B333</f>
        <v>3275.2890708331747</v>
      </c>
      <c r="F329" s="3">
        <f t="shared" si="38"/>
        <v>651580.1214356753</v>
      </c>
      <c r="G329" s="10">
        <f t="shared" si="39"/>
        <v>30172.75212754088</v>
      </c>
      <c r="H329" s="10">
        <f>等额本金!E333</f>
        <v>4.8247126436785361</v>
      </c>
      <c r="I329" s="10">
        <f>等额本息!E333</f>
        <v>7.8419878564325813</v>
      </c>
      <c r="J329" s="3">
        <f t="shared" si="35"/>
        <v>30172.752127540451</v>
      </c>
      <c r="K329" s="24" t="s">
        <v>397</v>
      </c>
      <c r="L329" s="1" t="s">
        <v>338</v>
      </c>
      <c r="M329" s="3">
        <f>等额本金!C333</f>
        <v>167.81609195403553</v>
      </c>
      <c r="N329" s="3">
        <f t="shared" si="40"/>
        <v>422686.78160919936</v>
      </c>
      <c r="P329" s="3">
        <f>等额本息!C333</f>
        <v>272.31722545052997</v>
      </c>
      <c r="Q329" s="3">
        <f t="shared" si="41"/>
        <v>501391.92485652911</v>
      </c>
      <c r="R329" s="10">
        <f t="shared" si="36"/>
        <v>78705.143247329746</v>
      </c>
    </row>
    <row r="330" spans="1:18" x14ac:dyDescent="0.25">
      <c r="A330" s="1" t="s">
        <v>339</v>
      </c>
      <c r="B330" s="3">
        <f>等额本金!B334</f>
        <v>2097.7011494252874</v>
      </c>
      <c r="C330" s="3">
        <f t="shared" si="37"/>
        <v>683850.57471264142</v>
      </c>
      <c r="D330" s="3"/>
      <c r="E330" s="3">
        <f>等额本息!B334</f>
        <v>3286.2067010692854</v>
      </c>
      <c r="F330" s="3">
        <f t="shared" si="38"/>
        <v>654866.32813674456</v>
      </c>
      <c r="G330" s="10">
        <f t="shared" si="39"/>
        <v>28984.246575896861</v>
      </c>
      <c r="H330" s="10">
        <f>等额本金!E334</f>
        <v>4.6149425287360071</v>
      </c>
      <c r="I330" s="10">
        <f>等额本息!E334</f>
        <v>7.5133671863256533</v>
      </c>
      <c r="J330" s="3">
        <f t="shared" si="35"/>
        <v>28984.246575896461</v>
      </c>
      <c r="K330" s="24" t="s">
        <v>397</v>
      </c>
      <c r="L330" s="1" t="s">
        <v>339</v>
      </c>
      <c r="M330" s="3">
        <f>等额本金!C334</f>
        <v>160.82375478928455</v>
      </c>
      <c r="N330" s="3">
        <f t="shared" si="40"/>
        <v>422847.60536398867</v>
      </c>
      <c r="P330" s="3">
        <f>等额本息!C334</f>
        <v>261.39959521441938</v>
      </c>
      <c r="Q330" s="3">
        <f t="shared" si="41"/>
        <v>501653.32445174351</v>
      </c>
      <c r="R330" s="10">
        <f t="shared" si="36"/>
        <v>78805.719087754842</v>
      </c>
    </row>
    <row r="331" spans="1:18" x14ac:dyDescent="0.25">
      <c r="A331" s="1" t="s">
        <v>340</v>
      </c>
      <c r="B331" s="3">
        <f>等额本金!B335</f>
        <v>2097.7011494252874</v>
      </c>
      <c r="C331" s="3">
        <f t="shared" si="37"/>
        <v>685948.27586206666</v>
      </c>
      <c r="D331" s="3"/>
      <c r="E331" s="3">
        <f>等额本息!B335</f>
        <v>3297.1607234061826</v>
      </c>
      <c r="F331" s="3">
        <f t="shared" si="38"/>
        <v>658163.4888601508</v>
      </c>
      <c r="G331" s="10">
        <f t="shared" si="39"/>
        <v>27784.787001915858</v>
      </c>
      <c r="H331" s="10">
        <f>等额本金!E335</f>
        <v>4.405172413793478</v>
      </c>
      <c r="I331" s="10">
        <f>等额本息!E335</f>
        <v>7.183651113985035</v>
      </c>
      <c r="J331" s="3">
        <f t="shared" si="35"/>
        <v>27784.787001915571</v>
      </c>
      <c r="K331" s="24" t="s">
        <v>397</v>
      </c>
      <c r="L331" s="1" t="s">
        <v>340</v>
      </c>
      <c r="M331" s="3">
        <f>等额本金!C335</f>
        <v>153.83141762453357</v>
      </c>
      <c r="N331" s="3">
        <f t="shared" si="40"/>
        <v>423001.43678161321</v>
      </c>
      <c r="P331" s="3">
        <f>等额本息!C335</f>
        <v>250.44557287752178</v>
      </c>
      <c r="Q331" s="3">
        <f t="shared" si="41"/>
        <v>501903.77002462104</v>
      </c>
      <c r="R331" s="10">
        <f t="shared" si="36"/>
        <v>78902.33324300783</v>
      </c>
    </row>
    <row r="332" spans="1:18" x14ac:dyDescent="0.25">
      <c r="A332" s="1" t="s">
        <v>341</v>
      </c>
      <c r="B332" s="3">
        <f>等额本金!B336</f>
        <v>2097.7011494252874</v>
      </c>
      <c r="C332" s="3">
        <f t="shared" si="37"/>
        <v>688045.97701149189</v>
      </c>
      <c r="D332" s="3"/>
      <c r="E332" s="3">
        <f>等额本息!B336</f>
        <v>3308.1512591508699</v>
      </c>
      <c r="F332" s="3">
        <f t="shared" si="38"/>
        <v>661471.64011930162</v>
      </c>
      <c r="G332" s="10">
        <f t="shared" si="39"/>
        <v>26574.336892190273</v>
      </c>
      <c r="H332" s="10">
        <f>等额本金!E336</f>
        <v>4.1954022988509498</v>
      </c>
      <c r="I332" s="10">
        <f>等额本息!E336</f>
        <v>6.8528359880699483</v>
      </c>
      <c r="J332" s="3">
        <f t="shared" si="35"/>
        <v>26574.336892189986</v>
      </c>
      <c r="K332" s="24" t="s">
        <v>397</v>
      </c>
      <c r="L332" s="1" t="s">
        <v>341</v>
      </c>
      <c r="M332" s="3">
        <f>等额本金!C336</f>
        <v>146.83908045978262</v>
      </c>
      <c r="N332" s="3">
        <f t="shared" si="40"/>
        <v>423148.275862073</v>
      </c>
      <c r="P332" s="3">
        <f>等额本息!C336</f>
        <v>239.45503713283452</v>
      </c>
      <c r="Q332" s="3">
        <f t="shared" si="41"/>
        <v>502143.22506175388</v>
      </c>
      <c r="R332" s="10">
        <f t="shared" si="36"/>
        <v>78994.949199680879</v>
      </c>
    </row>
    <row r="333" spans="1:18" x14ac:dyDescent="0.25">
      <c r="A333" s="1" t="s">
        <v>342</v>
      </c>
      <c r="B333" s="3">
        <f>等额本金!B337</f>
        <v>2097.7011494252874</v>
      </c>
      <c r="C333" s="3">
        <f t="shared" si="37"/>
        <v>690143.67816091713</v>
      </c>
      <c r="D333" s="3"/>
      <c r="E333" s="3">
        <f>等额本息!B337</f>
        <v>3319.1784300147065</v>
      </c>
      <c r="F333" s="3">
        <f t="shared" si="38"/>
        <v>664790.81854931638</v>
      </c>
      <c r="G333" s="10">
        <f t="shared" si="39"/>
        <v>25352.859611600754</v>
      </c>
      <c r="H333" s="10">
        <f>等额本金!E337</f>
        <v>3.9856321839084208</v>
      </c>
      <c r="I333" s="10">
        <f>等额本息!E337</f>
        <v>6.5209181450684781</v>
      </c>
      <c r="J333" s="3">
        <f t="shared" si="35"/>
        <v>25352.859611600572</v>
      </c>
      <c r="K333" s="24" t="s">
        <v>397</v>
      </c>
      <c r="L333" s="1" t="s">
        <v>342</v>
      </c>
      <c r="M333" s="3">
        <f>等额本金!C337</f>
        <v>139.84674329503167</v>
      </c>
      <c r="N333" s="3">
        <f t="shared" si="40"/>
        <v>423288.12260536803</v>
      </c>
      <c r="P333" s="3">
        <f>等额本息!C337</f>
        <v>228.42786626899829</v>
      </c>
      <c r="Q333" s="3">
        <f t="shared" si="41"/>
        <v>502371.6529280229</v>
      </c>
      <c r="R333" s="10">
        <f t="shared" si="36"/>
        <v>79083.530322654871</v>
      </c>
    </row>
    <row r="334" spans="1:18" x14ac:dyDescent="0.25">
      <c r="A334" s="1" t="s">
        <v>343</v>
      </c>
      <c r="B334" s="3">
        <f>等额本金!B338</f>
        <v>2097.7011494252874</v>
      </c>
      <c r="C334" s="3">
        <f t="shared" si="37"/>
        <v>692241.37931034237</v>
      </c>
      <c r="D334" s="3"/>
      <c r="E334" s="3">
        <f>等额本息!B338</f>
        <v>3330.242358114755</v>
      </c>
      <c r="F334" s="3">
        <f t="shared" si="38"/>
        <v>668121.06090743118</v>
      </c>
      <c r="G334" s="10">
        <f t="shared" si="39"/>
        <v>24120.318402911187</v>
      </c>
      <c r="H334" s="10">
        <f>等额本金!E338</f>
        <v>3.7758620689658922</v>
      </c>
      <c r="I334" s="10">
        <f>等额本息!E338</f>
        <v>6.1878939092570029</v>
      </c>
      <c r="J334" s="3">
        <f t="shared" si="35"/>
        <v>24120.318402911107</v>
      </c>
      <c r="K334" s="24" t="s">
        <v>397</v>
      </c>
      <c r="L334" s="1" t="s">
        <v>343</v>
      </c>
      <c r="M334" s="3">
        <f>等额本金!C338</f>
        <v>132.85440613028069</v>
      </c>
      <c r="N334" s="3">
        <f t="shared" si="40"/>
        <v>423420.9770114983</v>
      </c>
      <c r="P334" s="3">
        <f>等额本息!C338</f>
        <v>217.36393816894929</v>
      </c>
      <c r="Q334" s="3">
        <f t="shared" si="41"/>
        <v>502589.01686619187</v>
      </c>
      <c r="R334" s="10">
        <f t="shared" si="36"/>
        <v>79168.039854693576</v>
      </c>
    </row>
    <row r="335" spans="1:18" x14ac:dyDescent="0.25">
      <c r="A335" s="1" t="s">
        <v>344</v>
      </c>
      <c r="B335" s="3">
        <f>等额本金!B339</f>
        <v>2097.7011494252874</v>
      </c>
      <c r="C335" s="3">
        <f t="shared" si="37"/>
        <v>694339.0804597676</v>
      </c>
      <c r="D335" s="3"/>
      <c r="E335" s="3">
        <f>等额本息!B339</f>
        <v>3341.3431659751377</v>
      </c>
      <c r="F335" s="3">
        <f t="shared" si="38"/>
        <v>671462.40407340636</v>
      </c>
      <c r="G335" s="10">
        <f t="shared" si="39"/>
        <v>22876.676386361243</v>
      </c>
      <c r="H335" s="10">
        <f>等额本金!E339</f>
        <v>3.5660919540233635</v>
      </c>
      <c r="I335" s="10">
        <f>等额本息!E339</f>
        <v>5.8537595926594888</v>
      </c>
      <c r="J335" s="3">
        <f t="shared" si="35"/>
        <v>22876.67638636125</v>
      </c>
      <c r="K335" s="24" t="s">
        <v>397</v>
      </c>
      <c r="L335" s="1" t="s">
        <v>344</v>
      </c>
      <c r="M335" s="3">
        <f>等额本金!C339</f>
        <v>125.86206896552974</v>
      </c>
      <c r="N335" s="3">
        <f t="shared" si="40"/>
        <v>423546.8390804638</v>
      </c>
      <c r="P335" s="3">
        <f>等额本息!C339</f>
        <v>206.26313030856679</v>
      </c>
      <c r="Q335" s="3">
        <f t="shared" si="41"/>
        <v>502795.27999650047</v>
      </c>
      <c r="R335" s="10">
        <f t="shared" si="36"/>
        <v>79248.440916036663</v>
      </c>
    </row>
    <row r="336" spans="1:18" x14ac:dyDescent="0.25">
      <c r="A336" s="1" t="s">
        <v>345</v>
      </c>
      <c r="B336" s="3">
        <f>等额本金!B340</f>
        <v>2097.7011494252874</v>
      </c>
      <c r="C336" s="3">
        <f t="shared" si="37"/>
        <v>696436.78160919284</v>
      </c>
      <c r="D336" s="3"/>
      <c r="E336" s="3">
        <f>等额本息!B340</f>
        <v>3352.4809765283881</v>
      </c>
      <c r="F336" s="3">
        <f t="shared" si="38"/>
        <v>674814.88504993473</v>
      </c>
      <c r="G336" s="10">
        <f t="shared" si="39"/>
        <v>21621.896559258108</v>
      </c>
      <c r="H336" s="10">
        <f>等额本金!E340</f>
        <v>3.3563218390808345</v>
      </c>
      <c r="I336" s="10">
        <f>等额本息!E340</f>
        <v>5.5185114950066501</v>
      </c>
      <c r="J336" s="3">
        <f t="shared" si="35"/>
        <v>21621.896559258155</v>
      </c>
      <c r="K336" s="24" t="s">
        <v>397</v>
      </c>
      <c r="L336" s="1" t="s">
        <v>345</v>
      </c>
      <c r="M336" s="3">
        <f>等额本金!C340</f>
        <v>118.86973180077878</v>
      </c>
      <c r="N336" s="3">
        <f t="shared" si="40"/>
        <v>423665.70881226461</v>
      </c>
      <c r="P336" s="3">
        <f>等额本息!C340</f>
        <v>195.1253197553163</v>
      </c>
      <c r="Q336" s="3">
        <f t="shared" si="41"/>
        <v>502990.40531625581</v>
      </c>
      <c r="R336" s="10">
        <f t="shared" si="36"/>
        <v>79324.696503991203</v>
      </c>
    </row>
    <row r="337" spans="1:18" x14ac:dyDescent="0.25">
      <c r="A337" s="1" t="s">
        <v>346</v>
      </c>
      <c r="B337" s="3">
        <f>等额本金!B341</f>
        <v>2097.7011494252874</v>
      </c>
      <c r="C337" s="3">
        <f t="shared" si="37"/>
        <v>698534.48275861808</v>
      </c>
      <c r="D337" s="3"/>
      <c r="E337" s="3">
        <f>等额本息!B341</f>
        <v>3363.655913116816</v>
      </c>
      <c r="F337" s="3">
        <f t="shared" si="38"/>
        <v>678178.54096305149</v>
      </c>
      <c r="G337" s="10">
        <f t="shared" si="39"/>
        <v>20355.941795566585</v>
      </c>
      <c r="H337" s="10">
        <f>等额本金!E341</f>
        <v>3.1465517241383059</v>
      </c>
      <c r="I337" s="10">
        <f>等额本息!E341</f>
        <v>5.182145903694968</v>
      </c>
      <c r="J337" s="3">
        <f t="shared" si="35"/>
        <v>20355.941795566621</v>
      </c>
      <c r="K337" s="24" t="s">
        <v>397</v>
      </c>
      <c r="L337" s="1" t="s">
        <v>346</v>
      </c>
      <c r="M337" s="3">
        <f>等额本金!C341</f>
        <v>111.87739463602783</v>
      </c>
      <c r="N337" s="3">
        <f t="shared" si="40"/>
        <v>423777.58620690065</v>
      </c>
      <c r="P337" s="3">
        <f>等额本息!C341</f>
        <v>183.95038316688834</v>
      </c>
      <c r="Q337" s="3">
        <f t="shared" si="41"/>
        <v>503174.35569942271</v>
      </c>
      <c r="R337" s="10">
        <f t="shared" si="36"/>
        <v>79396.769492522057</v>
      </c>
    </row>
    <row r="338" spans="1:18" x14ac:dyDescent="0.25">
      <c r="A338" s="1" t="s">
        <v>347</v>
      </c>
      <c r="B338" s="3">
        <f>等额本金!B342</f>
        <v>2097.7011494252874</v>
      </c>
      <c r="C338" s="3">
        <f t="shared" si="37"/>
        <v>700632.18390804331</v>
      </c>
      <c r="D338" s="3"/>
      <c r="E338" s="3">
        <f>等额本息!B342</f>
        <v>3374.8680994938723</v>
      </c>
      <c r="F338" s="3">
        <f t="shared" si="38"/>
        <v>681553.4090625454</v>
      </c>
      <c r="G338" s="10">
        <f t="shared" si="39"/>
        <v>19078.774845497916</v>
      </c>
      <c r="H338" s="10">
        <f>等额本金!E342</f>
        <v>2.9367816091957772</v>
      </c>
      <c r="I338" s="10">
        <f>等额本息!E342</f>
        <v>4.8446590937455811</v>
      </c>
      <c r="J338" s="3">
        <f t="shared" si="35"/>
        <v>19078.774845498039</v>
      </c>
      <c r="K338" s="24" t="s">
        <v>397</v>
      </c>
      <c r="L338" s="1" t="s">
        <v>347</v>
      </c>
      <c r="M338" s="3">
        <f>等额本金!C342</f>
        <v>104.88505747127687</v>
      </c>
      <c r="N338" s="3">
        <f t="shared" si="40"/>
        <v>423882.47126437194</v>
      </c>
      <c r="P338" s="3">
        <f>等额本息!C342</f>
        <v>172.73819678983227</v>
      </c>
      <c r="Q338" s="3">
        <f t="shared" si="41"/>
        <v>503347.09389621252</v>
      </c>
      <c r="R338" s="10">
        <f t="shared" si="36"/>
        <v>79464.622631840582</v>
      </c>
    </row>
    <row r="339" spans="1:18" x14ac:dyDescent="0.25">
      <c r="A339" s="1" t="s">
        <v>348</v>
      </c>
      <c r="B339" s="3">
        <f>等额本金!B343</f>
        <v>2097.7011494252874</v>
      </c>
      <c r="C339" s="3">
        <f t="shared" si="37"/>
        <v>702729.88505746855</v>
      </c>
      <c r="D339" s="3"/>
      <c r="E339" s="3">
        <f>等额本息!B343</f>
        <v>3386.1176598255183</v>
      </c>
      <c r="F339" s="3">
        <f t="shared" si="38"/>
        <v>684939.52672237088</v>
      </c>
      <c r="G339" s="10">
        <f t="shared" si="39"/>
        <v>17790.35833509767</v>
      </c>
      <c r="H339" s="10">
        <f>等额本金!E343</f>
        <v>2.7270114942532482</v>
      </c>
      <c r="I339" s="10">
        <f>等额本息!E343</f>
        <v>4.5060473277630289</v>
      </c>
      <c r="J339" s="3">
        <f t="shared" si="35"/>
        <v>17790.358335097808</v>
      </c>
      <c r="K339" s="24" t="s">
        <v>397</v>
      </c>
      <c r="L339" s="1" t="s">
        <v>348</v>
      </c>
      <c r="M339" s="3">
        <f>等额本金!C343</f>
        <v>97.892720306525916</v>
      </c>
      <c r="N339" s="3">
        <f t="shared" si="40"/>
        <v>423980.36398467846</v>
      </c>
      <c r="P339" s="3">
        <f>等额本息!C343</f>
        <v>161.48863645818605</v>
      </c>
      <c r="Q339" s="3">
        <f t="shared" si="41"/>
        <v>503508.5825326707</v>
      </c>
      <c r="R339" s="10">
        <f t="shared" si="36"/>
        <v>79528.218547992234</v>
      </c>
    </row>
    <row r="340" spans="1:18" x14ac:dyDescent="0.25">
      <c r="A340" s="1" t="s">
        <v>349</v>
      </c>
      <c r="B340" s="3">
        <f>等额本金!B344</f>
        <v>2097.7011494252874</v>
      </c>
      <c r="C340" s="3">
        <f t="shared" si="37"/>
        <v>704827.58620689379</v>
      </c>
      <c r="D340" s="3"/>
      <c r="E340" s="3">
        <f>等额本息!B344</f>
        <v>3397.4047186916036</v>
      </c>
      <c r="F340" s="3">
        <f t="shared" si="38"/>
        <v>688336.93144106248</v>
      </c>
      <c r="G340" s="10">
        <f t="shared" si="39"/>
        <v>16490.654765831307</v>
      </c>
      <c r="H340" s="10">
        <f>等额本金!E344</f>
        <v>2.5172413793107191</v>
      </c>
      <c r="I340" s="10">
        <f>等额本息!E344</f>
        <v>4.1663068558938683</v>
      </c>
      <c r="J340" s="3">
        <f t="shared" si="35"/>
        <v>16490.654765831492</v>
      </c>
      <c r="K340" s="24" t="s">
        <v>397</v>
      </c>
      <c r="L340" s="1" t="s">
        <v>349</v>
      </c>
      <c r="M340" s="3">
        <f>等额本金!C344</f>
        <v>90.900383141774938</v>
      </c>
      <c r="N340" s="3">
        <f t="shared" si="40"/>
        <v>424071.26436782023</v>
      </c>
      <c r="P340" s="3">
        <f>等额本息!C344</f>
        <v>150.20157759210099</v>
      </c>
      <c r="Q340" s="3">
        <f t="shared" si="41"/>
        <v>503658.78411026282</v>
      </c>
      <c r="R340" s="10">
        <f t="shared" si="36"/>
        <v>79587.519742442586</v>
      </c>
    </row>
    <row r="341" spans="1:18" x14ac:dyDescent="0.25">
      <c r="A341" s="1" t="s">
        <v>350</v>
      </c>
      <c r="B341" s="3">
        <f>等额本金!B345</f>
        <v>2097.7011494252874</v>
      </c>
      <c r="C341" s="3">
        <f t="shared" si="37"/>
        <v>706925.28735631902</v>
      </c>
      <c r="D341" s="3"/>
      <c r="E341" s="3">
        <f>等额本息!B345</f>
        <v>3408.7294010872424</v>
      </c>
      <c r="F341" s="3">
        <f t="shared" si="38"/>
        <v>691745.66084214975</v>
      </c>
      <c r="G341" s="10">
        <f t="shared" si="39"/>
        <v>15179.626514169271</v>
      </c>
      <c r="H341" s="10">
        <f>等额本金!E345</f>
        <v>2.3074712643681905</v>
      </c>
      <c r="I341" s="10">
        <f>等额本息!E345</f>
        <v>3.825433915785144</v>
      </c>
      <c r="J341" s="3">
        <f t="shared" si="35"/>
        <v>15179.626514169535</v>
      </c>
      <c r="K341" s="24" t="s">
        <v>397</v>
      </c>
      <c r="L341" s="1" t="s">
        <v>350</v>
      </c>
      <c r="M341" s="3">
        <f>等额本金!C345</f>
        <v>83.908045977023974</v>
      </c>
      <c r="N341" s="3">
        <f t="shared" si="40"/>
        <v>424155.17241379723</v>
      </c>
      <c r="P341" s="3">
        <f>等额本息!C345</f>
        <v>138.8768951964623</v>
      </c>
      <c r="Q341" s="3">
        <f t="shared" si="41"/>
        <v>503797.66100545926</v>
      </c>
      <c r="R341" s="10">
        <f t="shared" si="36"/>
        <v>79642.488591662026</v>
      </c>
    </row>
    <row r="342" spans="1:18" x14ac:dyDescent="0.25">
      <c r="A342" s="1" t="s">
        <v>351</v>
      </c>
      <c r="B342" s="3">
        <f>等额本金!B346</f>
        <v>2097.7011494252874</v>
      </c>
      <c r="C342" s="3">
        <f t="shared" si="37"/>
        <v>709022.98850574426</v>
      </c>
      <c r="D342" s="3"/>
      <c r="E342" s="3">
        <f>等额本息!B346</f>
        <v>3420.0918324241998</v>
      </c>
      <c r="F342" s="3">
        <f t="shared" si="38"/>
        <v>695165.75267457392</v>
      </c>
      <c r="G342" s="10">
        <f t="shared" si="39"/>
        <v>13857.235831170343</v>
      </c>
      <c r="H342" s="10">
        <f>等额本金!E346</f>
        <v>2.0977011494256619</v>
      </c>
      <c r="I342" s="10">
        <f>等额本息!E346</f>
        <v>3.4834247325427241</v>
      </c>
      <c r="J342" s="3">
        <f t="shared" si="35"/>
        <v>13857.235831170623</v>
      </c>
      <c r="K342" s="24" t="s">
        <v>397</v>
      </c>
      <c r="L342" s="1" t="s">
        <v>351</v>
      </c>
      <c r="M342" s="3">
        <f>等额本金!C346</f>
        <v>76.915708812273024</v>
      </c>
      <c r="N342" s="3">
        <f t="shared" si="40"/>
        <v>424232.08812260948</v>
      </c>
      <c r="P342" s="3">
        <f>等额本息!C346</f>
        <v>127.51446385950481</v>
      </c>
      <c r="Q342" s="3">
        <f t="shared" si="41"/>
        <v>503925.17546931875</v>
      </c>
      <c r="R342" s="10">
        <f t="shared" si="36"/>
        <v>79693.087346709275</v>
      </c>
    </row>
    <row r="343" spans="1:18" x14ac:dyDescent="0.25">
      <c r="A343" s="1" t="s">
        <v>352</v>
      </c>
      <c r="B343" s="3">
        <f>等额本金!B347</f>
        <v>2097.7011494252874</v>
      </c>
      <c r="C343" s="3">
        <f t="shared" si="37"/>
        <v>711120.6896551695</v>
      </c>
      <c r="D343" s="3"/>
      <c r="E343" s="3">
        <f>等额本息!B347</f>
        <v>3431.4921385322805</v>
      </c>
      <c r="F343" s="3">
        <f t="shared" si="38"/>
        <v>698597.24481310614</v>
      </c>
      <c r="G343" s="10">
        <f t="shared" si="39"/>
        <v>12523.444842063356</v>
      </c>
      <c r="H343" s="10">
        <f>等额本金!E347</f>
        <v>1.887931034483133</v>
      </c>
      <c r="I343" s="10">
        <f>等额本息!E347</f>
        <v>3.1402755186894957</v>
      </c>
      <c r="J343" s="3">
        <f t="shared" si="35"/>
        <v>12523.444842063627</v>
      </c>
      <c r="K343" s="24" t="s">
        <v>397</v>
      </c>
      <c r="L343" s="1" t="s">
        <v>352</v>
      </c>
      <c r="M343" s="3">
        <f>等额本金!C347</f>
        <v>69.92337164752206</v>
      </c>
      <c r="N343" s="3">
        <f t="shared" si="40"/>
        <v>424302.01149425702</v>
      </c>
      <c r="P343" s="3">
        <f>等额本息!C347</f>
        <v>116.11415775142414</v>
      </c>
      <c r="Q343" s="3">
        <f t="shared" si="41"/>
        <v>504041.28962707019</v>
      </c>
      <c r="R343" s="10">
        <f t="shared" si="36"/>
        <v>79739.278132813168</v>
      </c>
    </row>
    <row r="344" spans="1:18" x14ac:dyDescent="0.25">
      <c r="A344" s="1" t="s">
        <v>353</v>
      </c>
      <c r="B344" s="3">
        <f>等额本金!B348</f>
        <v>2097.7011494252874</v>
      </c>
      <c r="C344" s="3">
        <f t="shared" si="37"/>
        <v>713218.39080459473</v>
      </c>
      <c r="D344" s="3"/>
      <c r="E344" s="3">
        <f>等额本息!B348</f>
        <v>3442.9304456607215</v>
      </c>
      <c r="F344" s="3">
        <f t="shared" si="38"/>
        <v>702040.17525876686</v>
      </c>
      <c r="G344" s="10">
        <f t="shared" si="39"/>
        <v>11178.215545827872</v>
      </c>
      <c r="H344" s="10">
        <f>等额本金!E348</f>
        <v>1.6781609195406042</v>
      </c>
      <c r="I344" s="10">
        <f>等额本息!E348</f>
        <v>2.7959824741234236</v>
      </c>
      <c r="J344" s="3">
        <f t="shared" si="35"/>
        <v>11178.215545828194</v>
      </c>
      <c r="K344" s="24" t="s">
        <v>397</v>
      </c>
      <c r="L344" s="1" t="s">
        <v>353</v>
      </c>
      <c r="M344" s="3">
        <f>等额本金!C348</f>
        <v>62.931034482771103</v>
      </c>
      <c r="N344" s="3">
        <f t="shared" si="40"/>
        <v>424364.9425287398</v>
      </c>
      <c r="P344" s="3">
        <f>等额本息!C348</f>
        <v>104.67585062298319</v>
      </c>
      <c r="Q344" s="3">
        <f t="shared" si="41"/>
        <v>504145.96547769319</v>
      </c>
      <c r="R344" s="10">
        <f t="shared" si="36"/>
        <v>79781.022948953381</v>
      </c>
    </row>
    <row r="345" spans="1:18" x14ac:dyDescent="0.25">
      <c r="A345" s="1" t="s">
        <v>354</v>
      </c>
      <c r="B345" s="3">
        <f>等额本金!B349</f>
        <v>2097.7011494252874</v>
      </c>
      <c r="C345" s="3">
        <f t="shared" si="37"/>
        <v>715316.09195401997</v>
      </c>
      <c r="D345" s="3"/>
      <c r="E345" s="3">
        <f>等额本息!B349</f>
        <v>3454.4068804795902</v>
      </c>
      <c r="F345" s="3">
        <f t="shared" si="38"/>
        <v>705494.5821392464</v>
      </c>
      <c r="G345" s="10">
        <f t="shared" si="39"/>
        <v>9821.5098147735698</v>
      </c>
      <c r="H345" s="10">
        <f>等额本金!E349</f>
        <v>1.4683908045980756</v>
      </c>
      <c r="I345" s="10">
        <f>等额本息!E349</f>
        <v>2.4505417860754646</v>
      </c>
      <c r="J345" s="3">
        <f t="shared" si="35"/>
        <v>9821.50981477389</v>
      </c>
      <c r="K345" s="24" t="s">
        <v>397</v>
      </c>
      <c r="L345" s="1" t="s">
        <v>354</v>
      </c>
      <c r="M345" s="3">
        <f>等额本金!C349</f>
        <v>55.938697318020147</v>
      </c>
      <c r="N345" s="3">
        <f t="shared" si="40"/>
        <v>424420.88122605783</v>
      </c>
      <c r="P345" s="3">
        <f>等额本息!C349</f>
        <v>93.199415804114125</v>
      </c>
      <c r="Q345" s="3">
        <f t="shared" si="41"/>
        <v>504239.16489349731</v>
      </c>
      <c r="R345" s="10">
        <f t="shared" si="36"/>
        <v>79818.283667439478</v>
      </c>
    </row>
    <row r="346" spans="1:18" x14ac:dyDescent="0.25">
      <c r="A346" s="1" t="s">
        <v>355</v>
      </c>
      <c r="B346" s="3">
        <f>等额本金!B350</f>
        <v>2097.7011494252874</v>
      </c>
      <c r="C346" s="3">
        <f t="shared" si="37"/>
        <v>717413.7931034452</v>
      </c>
      <c r="D346" s="3"/>
      <c r="E346" s="3">
        <f>等额本息!B350</f>
        <v>3465.9215700811892</v>
      </c>
      <c r="F346" s="3">
        <f t="shared" si="38"/>
        <v>708960.50370932755</v>
      </c>
      <c r="G346" s="10">
        <f t="shared" si="39"/>
        <v>8453.289394117659</v>
      </c>
      <c r="H346" s="10">
        <f>等额本金!E350</f>
        <v>1.2586206896555467</v>
      </c>
      <c r="I346" s="10">
        <f>等额本息!E350</f>
        <v>2.1039496290673458</v>
      </c>
      <c r="J346" s="3">
        <f t="shared" si="35"/>
        <v>8453.2893941179918</v>
      </c>
      <c r="K346" s="24" t="s">
        <v>397</v>
      </c>
      <c r="L346" s="1" t="s">
        <v>355</v>
      </c>
      <c r="M346" s="3">
        <f>等额本金!C350</f>
        <v>48.94636015326919</v>
      </c>
      <c r="N346" s="3">
        <f t="shared" si="40"/>
        <v>424469.82758621109</v>
      </c>
      <c r="P346" s="3">
        <f>等额本息!C350</f>
        <v>81.684726202515492</v>
      </c>
      <c r="Q346" s="3">
        <f t="shared" si="41"/>
        <v>504320.84961969982</v>
      </c>
      <c r="R346" s="10">
        <f t="shared" si="36"/>
        <v>79851.022033488727</v>
      </c>
    </row>
    <row r="347" spans="1:18" x14ac:dyDescent="0.25">
      <c r="A347" s="1" t="s">
        <v>356</v>
      </c>
      <c r="B347" s="3">
        <f>等额本金!B351</f>
        <v>2097.7011494252874</v>
      </c>
      <c r="C347" s="3">
        <f t="shared" si="37"/>
        <v>719511.49425287044</v>
      </c>
      <c r="D347" s="3"/>
      <c r="E347" s="3">
        <f>等额本息!B351</f>
        <v>3477.4746419814596</v>
      </c>
      <c r="F347" s="3">
        <f t="shared" si="38"/>
        <v>712437.97835130896</v>
      </c>
      <c r="G347" s="10">
        <f t="shared" si="39"/>
        <v>7073.5159015614772</v>
      </c>
      <c r="H347" s="10">
        <f>等额本金!E351</f>
        <v>1.0488505747130181</v>
      </c>
      <c r="I347" s="10">
        <f>等额本息!E351</f>
        <v>1.7562021648691999</v>
      </c>
      <c r="J347" s="3">
        <f t="shared" si="35"/>
        <v>7073.5159015618174</v>
      </c>
      <c r="K347" s="24" t="s">
        <v>397</v>
      </c>
      <c r="L347" s="1" t="s">
        <v>356</v>
      </c>
      <c r="M347" s="3">
        <f>等额本金!C351</f>
        <v>41.954022988518233</v>
      </c>
      <c r="N347" s="3">
        <f t="shared" si="40"/>
        <v>424511.78160919959</v>
      </c>
      <c r="P347" s="3">
        <f>等额本息!C351</f>
        <v>70.131654302244868</v>
      </c>
      <c r="Q347" s="3">
        <f t="shared" si="41"/>
        <v>504390.98127400206</v>
      </c>
      <c r="R347" s="10">
        <f t="shared" si="36"/>
        <v>79879.199664802465</v>
      </c>
    </row>
    <row r="348" spans="1:18" x14ac:dyDescent="0.25">
      <c r="A348" s="1" t="s">
        <v>357</v>
      </c>
      <c r="B348" s="3">
        <f>等额本金!B352</f>
        <v>2097.7011494252874</v>
      </c>
      <c r="C348" s="3">
        <f t="shared" si="37"/>
        <v>721609.19540229568</v>
      </c>
      <c r="D348" s="3"/>
      <c r="E348" s="3">
        <f>等额本息!B352</f>
        <v>3489.0662241213977</v>
      </c>
      <c r="F348" s="3">
        <f t="shared" si="38"/>
        <v>715927.04457543034</v>
      </c>
      <c r="G348" s="10">
        <f t="shared" si="39"/>
        <v>5682.1508268653415</v>
      </c>
      <c r="H348" s="10">
        <f>等额本金!E352</f>
        <v>0.83908045977048928</v>
      </c>
      <c r="I348" s="10">
        <f>等额本息!E352</f>
        <v>1.4072955424570601</v>
      </c>
      <c r="J348" s="3">
        <f t="shared" si="35"/>
        <v>5682.150826865708</v>
      </c>
      <c r="K348" s="24" t="s">
        <v>397</v>
      </c>
      <c r="L348" s="1" t="s">
        <v>357</v>
      </c>
      <c r="M348" s="3">
        <f>等额本金!C352</f>
        <v>34.961685823767269</v>
      </c>
      <c r="N348" s="3">
        <f t="shared" si="40"/>
        <v>424546.74329502333</v>
      </c>
      <c r="P348" s="3">
        <f>等额本息!C352</f>
        <v>58.540072162306672</v>
      </c>
      <c r="Q348" s="3">
        <f t="shared" si="41"/>
        <v>504449.52134616434</v>
      </c>
      <c r="R348" s="10">
        <f t="shared" si="36"/>
        <v>79902.778051141009</v>
      </c>
    </row>
    <row r="349" spans="1:18" x14ac:dyDescent="0.25">
      <c r="A349" s="1" t="s">
        <v>358</v>
      </c>
      <c r="B349" s="3">
        <f>等额本金!B353</f>
        <v>2097.7011494252874</v>
      </c>
      <c r="C349" s="3">
        <f t="shared" si="37"/>
        <v>723706.89655172091</v>
      </c>
      <c r="D349" s="3"/>
      <c r="E349" s="3">
        <f>等额本息!B353</f>
        <v>3500.6964448684694</v>
      </c>
      <c r="F349" s="3">
        <f t="shared" si="38"/>
        <v>719427.7410202988</v>
      </c>
      <c r="G349" s="10">
        <f t="shared" si="39"/>
        <v>4279.1555314221187</v>
      </c>
      <c r="H349" s="10">
        <f>等额本金!E353</f>
        <v>0.62931034482796055</v>
      </c>
      <c r="I349" s="10">
        <f>等额本息!E353</f>
        <v>1.0572258979702132</v>
      </c>
      <c r="J349" s="3">
        <f t="shared" si="35"/>
        <v>4279.1555314225261</v>
      </c>
      <c r="K349" s="24" t="s">
        <v>397</v>
      </c>
      <c r="L349" s="1" t="s">
        <v>358</v>
      </c>
      <c r="M349" s="3">
        <f>等额本金!C353</f>
        <v>27.969348659016312</v>
      </c>
      <c r="N349" s="3">
        <f t="shared" si="40"/>
        <v>424574.71264368237</v>
      </c>
      <c r="P349" s="3">
        <f>等额本息!C353</f>
        <v>46.909851415235337</v>
      </c>
      <c r="Q349" s="3">
        <f t="shared" si="41"/>
        <v>504496.4311975796</v>
      </c>
      <c r="R349" s="10">
        <f t="shared" si="36"/>
        <v>79921.718553897226</v>
      </c>
    </row>
    <row r="350" spans="1:18" x14ac:dyDescent="0.25">
      <c r="A350" s="1" t="s">
        <v>359</v>
      </c>
      <c r="B350" s="3">
        <f>等额本金!B354</f>
        <v>2097.7011494252874</v>
      </c>
      <c r="C350" s="3">
        <f t="shared" si="37"/>
        <v>725804.59770114615</v>
      </c>
      <c r="D350" s="3"/>
      <c r="E350" s="3">
        <f>等额本息!B354</f>
        <v>3512.3654330180307</v>
      </c>
      <c r="F350" s="3">
        <f t="shared" si="38"/>
        <v>722940.10645331687</v>
      </c>
      <c r="G350" s="10">
        <f t="shared" si="39"/>
        <v>2864.4912478292827</v>
      </c>
      <c r="H350" s="10">
        <f>等额本金!E354</f>
        <v>0.41954022988543183</v>
      </c>
      <c r="I350" s="10">
        <f>等额本息!E354</f>
        <v>0.70598935466841017</v>
      </c>
      <c r="J350" s="3">
        <f t="shared" si="35"/>
        <v>2864.4912478297833</v>
      </c>
      <c r="K350" s="24" t="s">
        <v>397</v>
      </c>
      <c r="L350" s="1" t="s">
        <v>359</v>
      </c>
      <c r="M350" s="3">
        <f>等额本金!C354</f>
        <v>20.977011494265355</v>
      </c>
      <c r="N350" s="3">
        <f t="shared" si="40"/>
        <v>424595.68965517665</v>
      </c>
      <c r="P350" s="3">
        <f>等额本息!C354</f>
        <v>35.240863265673774</v>
      </c>
      <c r="Q350" s="3">
        <f t="shared" si="41"/>
        <v>504531.6720608453</v>
      </c>
      <c r="R350" s="10">
        <f t="shared" si="36"/>
        <v>79935.982405668648</v>
      </c>
    </row>
    <row r="351" spans="1:18" x14ac:dyDescent="0.25">
      <c r="A351" s="1" t="s">
        <v>360</v>
      </c>
      <c r="B351" s="3">
        <f>等额本金!B355</f>
        <v>2097.7011494252874</v>
      </c>
      <c r="C351" s="3">
        <f t="shared" si="37"/>
        <v>727902.29885057139</v>
      </c>
      <c r="D351" s="3"/>
      <c r="E351" s="3">
        <f>等额本息!B355</f>
        <v>3524.0733177947577</v>
      </c>
      <c r="F351" s="3">
        <f t="shared" si="38"/>
        <v>726464.17977111158</v>
      </c>
      <c r="G351" s="10">
        <f t="shared" si="39"/>
        <v>1438.1190794598078</v>
      </c>
      <c r="H351" s="10">
        <f>等额本金!E355</f>
        <v>0.2097701149429031</v>
      </c>
      <c r="I351" s="10">
        <f>等额本息!E355</f>
        <v>0.35358202288893442</v>
      </c>
      <c r="J351" s="3">
        <f t="shared" si="35"/>
        <v>1438.1190794603133</v>
      </c>
      <c r="K351" s="24" t="s">
        <v>397</v>
      </c>
      <c r="L351" s="1" t="s">
        <v>360</v>
      </c>
      <c r="M351" s="3">
        <f>等额本金!C355</f>
        <v>13.984674329514396</v>
      </c>
      <c r="N351" s="3">
        <f t="shared" si="40"/>
        <v>424609.67432950618</v>
      </c>
      <c r="P351" s="3">
        <f>等额本息!C355</f>
        <v>23.532978488947009</v>
      </c>
      <c r="Q351" s="3">
        <f t="shared" si="41"/>
        <v>504555.20503933425</v>
      </c>
      <c r="R351" s="10">
        <f t="shared" si="36"/>
        <v>79945.530709828075</v>
      </c>
    </row>
    <row r="352" spans="1:18" x14ac:dyDescent="0.25">
      <c r="A352" s="1" t="s">
        <v>361</v>
      </c>
      <c r="B352" s="3">
        <f>等额本金!B356</f>
        <v>2097.7011494252874</v>
      </c>
      <c r="C352" s="3">
        <f t="shared" si="37"/>
        <v>729999.99999999662</v>
      </c>
      <c r="D352" s="3"/>
      <c r="E352" s="3">
        <f>等额本息!B356</f>
        <v>3535.8202288540733</v>
      </c>
      <c r="F352" s="3">
        <f t="shared" si="38"/>
        <v>729999.99999996566</v>
      </c>
      <c r="G352" s="10">
        <f t="shared" si="39"/>
        <v>3.0966475605964661E-8</v>
      </c>
      <c r="H352" s="10">
        <f>等额本金!E356</f>
        <v>3.7434801924973728E-13</v>
      </c>
      <c r="I352" s="10">
        <f>等额本息!E356</f>
        <v>3.5271114029455929E-12</v>
      </c>
      <c r="J352" s="3">
        <f t="shared" si="35"/>
        <v>3.1527633836958557E-8</v>
      </c>
      <c r="K352" s="24" t="s">
        <v>397</v>
      </c>
      <c r="L352" s="1" t="s">
        <v>361</v>
      </c>
      <c r="M352" s="3">
        <f>等额本金!C356</f>
        <v>6.9923371647634367</v>
      </c>
      <c r="N352" s="3">
        <f t="shared" si="40"/>
        <v>424616.66666667094</v>
      </c>
      <c r="P352" s="3">
        <f>等额本息!C356</f>
        <v>11.786067429631149</v>
      </c>
      <c r="Q352" s="3">
        <f t="shared" si="41"/>
        <v>504566.99110676389</v>
      </c>
      <c r="R352" s="10">
        <f t="shared" si="36"/>
        <v>79950.324440092954</v>
      </c>
    </row>
    <row r="353" spans="1:18" x14ac:dyDescent="0.25">
      <c r="A353" s="1" t="s">
        <v>362</v>
      </c>
      <c r="B353" s="3">
        <f>等额本金!B357</f>
        <v>0</v>
      </c>
      <c r="C353" s="3">
        <f t="shared" si="37"/>
        <v>0</v>
      </c>
      <c r="D353" s="3"/>
      <c r="E353" s="3">
        <f>等额本息!B357</f>
        <v>0</v>
      </c>
      <c r="F353" s="3">
        <f t="shared" si="38"/>
        <v>0</v>
      </c>
      <c r="G353" s="10">
        <f t="shared" si="39"/>
        <v>0</v>
      </c>
      <c r="H353" s="10">
        <f>等额本金!E357</f>
        <v>3.7434801924973728E-13</v>
      </c>
      <c r="I353" s="10">
        <f>等额本息!E357</f>
        <v>3.5271114029455929E-12</v>
      </c>
      <c r="J353" s="3">
        <f t="shared" si="35"/>
        <v>3.1527633836958557E-8</v>
      </c>
      <c r="K353" s="24" t="s">
        <v>397</v>
      </c>
      <c r="L353" s="1" t="s">
        <v>362</v>
      </c>
      <c r="M353" s="3">
        <f>等额本金!C357</f>
        <v>1.2478267308324576E-11</v>
      </c>
      <c r="N353" s="3">
        <f t="shared" si="40"/>
        <v>0</v>
      </c>
      <c r="P353" s="3">
        <f>等额本息!C357</f>
        <v>1.1757038009818644E-10</v>
      </c>
      <c r="Q353" s="3">
        <f t="shared" si="41"/>
        <v>0</v>
      </c>
      <c r="R353" s="10">
        <f t="shared" si="36"/>
        <v>0</v>
      </c>
    </row>
    <row r="354" spans="1:18" x14ac:dyDescent="0.25">
      <c r="A354" s="1" t="s">
        <v>363</v>
      </c>
      <c r="B354" s="3">
        <f>等额本金!B358</f>
        <v>0</v>
      </c>
      <c r="C354" s="3">
        <f t="shared" si="37"/>
        <v>0</v>
      </c>
      <c r="D354" s="3"/>
      <c r="E354" s="3">
        <f>等额本息!B358</f>
        <v>0</v>
      </c>
      <c r="F354" s="3">
        <f t="shared" si="38"/>
        <v>0</v>
      </c>
      <c r="G354" s="10">
        <f t="shared" si="39"/>
        <v>0</v>
      </c>
      <c r="H354" s="10">
        <f>等额本金!E358</f>
        <v>3.7434801924973728E-13</v>
      </c>
      <c r="I354" s="10">
        <f>等额本息!E358</f>
        <v>3.5271114029455929E-12</v>
      </c>
      <c r="J354" s="3">
        <f t="shared" si="35"/>
        <v>3.1527633836958557E-8</v>
      </c>
      <c r="K354" s="24" t="s">
        <v>397</v>
      </c>
      <c r="L354" s="1" t="s">
        <v>363</v>
      </c>
      <c r="M354" s="3">
        <f>等额本金!C358</f>
        <v>1.2478267308324576E-11</v>
      </c>
      <c r="N354" s="3">
        <f t="shared" si="40"/>
        <v>0</v>
      </c>
      <c r="P354" s="3">
        <f>等额本息!C358</f>
        <v>1.1757038009818644E-10</v>
      </c>
      <c r="Q354" s="3">
        <f t="shared" si="41"/>
        <v>0</v>
      </c>
      <c r="R354" s="10">
        <f t="shared" si="36"/>
        <v>0</v>
      </c>
    </row>
    <row r="355" spans="1:18" x14ac:dyDescent="0.25">
      <c r="A355" s="1" t="s">
        <v>364</v>
      </c>
      <c r="B355" s="3">
        <f>等额本金!B359</f>
        <v>0</v>
      </c>
      <c r="C355" s="3">
        <f t="shared" si="37"/>
        <v>0</v>
      </c>
      <c r="D355" s="3"/>
      <c r="E355" s="3">
        <f>等额本息!B359</f>
        <v>0</v>
      </c>
      <c r="F355" s="3">
        <f t="shared" si="38"/>
        <v>0</v>
      </c>
      <c r="G355" s="10">
        <f t="shared" si="39"/>
        <v>0</v>
      </c>
      <c r="H355" s="10">
        <f>等额本金!E359</f>
        <v>3.7434801924973728E-13</v>
      </c>
      <c r="I355" s="10">
        <f>等额本息!E359</f>
        <v>3.5271114029455929E-12</v>
      </c>
      <c r="J355" s="3">
        <f t="shared" si="35"/>
        <v>3.1527633836958557E-8</v>
      </c>
      <c r="K355" s="24" t="s">
        <v>397</v>
      </c>
      <c r="L355" s="1" t="s">
        <v>364</v>
      </c>
      <c r="M355" s="3">
        <f>等额本金!C359</f>
        <v>1.2478267308324576E-11</v>
      </c>
      <c r="N355" s="3">
        <f t="shared" si="40"/>
        <v>0</v>
      </c>
      <c r="P355" s="3">
        <f>等额本息!C359</f>
        <v>1.1757038009818644E-10</v>
      </c>
      <c r="Q355" s="3">
        <f t="shared" si="41"/>
        <v>0</v>
      </c>
      <c r="R355" s="10">
        <f t="shared" si="36"/>
        <v>0</v>
      </c>
    </row>
    <row r="356" spans="1:18" x14ac:dyDescent="0.25">
      <c r="A356" s="1" t="s">
        <v>365</v>
      </c>
      <c r="B356" s="3">
        <f>等额本金!B360</f>
        <v>0</v>
      </c>
      <c r="C356" s="3">
        <f t="shared" si="37"/>
        <v>0</v>
      </c>
      <c r="D356" s="3"/>
      <c r="E356" s="3">
        <f>等额本息!B360</f>
        <v>0</v>
      </c>
      <c r="F356" s="3">
        <f t="shared" si="38"/>
        <v>0</v>
      </c>
      <c r="G356" s="10">
        <f t="shared" si="39"/>
        <v>0</v>
      </c>
      <c r="H356" s="10">
        <f>等额本金!E360</f>
        <v>3.7434801924973728E-13</v>
      </c>
      <c r="I356" s="10">
        <f>等额本息!E360</f>
        <v>3.5271114029455929E-12</v>
      </c>
      <c r="J356" s="3">
        <f t="shared" si="35"/>
        <v>3.1527633836958557E-8</v>
      </c>
      <c r="K356" s="24" t="s">
        <v>397</v>
      </c>
      <c r="L356" s="1" t="s">
        <v>365</v>
      </c>
      <c r="M356" s="3">
        <f>等额本金!C360</f>
        <v>1.2478267308324576E-11</v>
      </c>
      <c r="N356" s="3">
        <f t="shared" si="40"/>
        <v>0</v>
      </c>
      <c r="P356" s="3">
        <f>等额本息!C360</f>
        <v>1.1757038009818644E-10</v>
      </c>
      <c r="Q356" s="3">
        <f t="shared" si="41"/>
        <v>0</v>
      </c>
      <c r="R356" s="10">
        <f t="shared" si="36"/>
        <v>0</v>
      </c>
    </row>
    <row r="357" spans="1:18" x14ac:dyDescent="0.25">
      <c r="A357" s="1" t="s">
        <v>366</v>
      </c>
      <c r="B357" s="3">
        <f>等额本金!B361</f>
        <v>0</v>
      </c>
      <c r="C357" s="3">
        <f t="shared" si="37"/>
        <v>0</v>
      </c>
      <c r="D357" s="3"/>
      <c r="E357" s="3">
        <f>等额本息!B361</f>
        <v>0</v>
      </c>
      <c r="F357" s="3">
        <f t="shared" si="38"/>
        <v>0</v>
      </c>
      <c r="G357" s="10">
        <f t="shared" si="39"/>
        <v>0</v>
      </c>
      <c r="H357" s="10">
        <f>等额本金!E361</f>
        <v>3.7434801924973728E-13</v>
      </c>
      <c r="I357" s="10">
        <f>等额本息!E361</f>
        <v>3.5271114029455929E-12</v>
      </c>
      <c r="J357" s="3">
        <f t="shared" si="35"/>
        <v>3.1527633836958557E-8</v>
      </c>
      <c r="K357" s="24" t="s">
        <v>397</v>
      </c>
      <c r="L357" s="1" t="s">
        <v>366</v>
      </c>
      <c r="M357" s="3">
        <f>等额本金!C361</f>
        <v>1.2478267308324576E-11</v>
      </c>
      <c r="N357" s="3">
        <f t="shared" si="40"/>
        <v>0</v>
      </c>
      <c r="P357" s="3">
        <f>等额本息!C361</f>
        <v>1.1757038009818644E-10</v>
      </c>
      <c r="Q357" s="3">
        <f t="shared" si="41"/>
        <v>0</v>
      </c>
      <c r="R357" s="10">
        <f t="shared" si="36"/>
        <v>0</v>
      </c>
    </row>
    <row r="358" spans="1:18" x14ac:dyDescent="0.25">
      <c r="A358" s="1" t="s">
        <v>367</v>
      </c>
      <c r="B358" s="3">
        <f>等额本金!B362</f>
        <v>0</v>
      </c>
      <c r="C358" s="3">
        <f t="shared" si="37"/>
        <v>0</v>
      </c>
      <c r="D358" s="3"/>
      <c r="E358" s="3">
        <f>等额本息!B362</f>
        <v>0</v>
      </c>
      <c r="F358" s="3">
        <f t="shared" si="38"/>
        <v>0</v>
      </c>
      <c r="G358" s="10">
        <f t="shared" si="39"/>
        <v>0</v>
      </c>
      <c r="H358" s="10">
        <f>等额本金!E362</f>
        <v>3.7434801924973728E-13</v>
      </c>
      <c r="I358" s="10">
        <f>等额本息!E362</f>
        <v>3.5271114029455929E-12</v>
      </c>
      <c r="J358" s="3">
        <f t="shared" si="35"/>
        <v>3.1527633836958557E-8</v>
      </c>
      <c r="K358" s="24" t="s">
        <v>397</v>
      </c>
      <c r="L358" s="1" t="s">
        <v>367</v>
      </c>
      <c r="M358" s="3">
        <f>等额本金!C362</f>
        <v>1.2478267308324576E-11</v>
      </c>
      <c r="N358" s="3">
        <f t="shared" si="40"/>
        <v>0</v>
      </c>
      <c r="P358" s="3">
        <f>等额本息!C362</f>
        <v>1.1757038009818644E-10</v>
      </c>
      <c r="Q358" s="3">
        <f t="shared" si="41"/>
        <v>0</v>
      </c>
      <c r="R358" s="10">
        <f t="shared" si="36"/>
        <v>0</v>
      </c>
    </row>
    <row r="359" spans="1:18" x14ac:dyDescent="0.25">
      <c r="A359" s="1" t="s">
        <v>368</v>
      </c>
      <c r="B359" s="3">
        <f>等额本金!B363</f>
        <v>0</v>
      </c>
      <c r="C359" s="3">
        <f t="shared" si="37"/>
        <v>0</v>
      </c>
      <c r="D359" s="3"/>
      <c r="E359" s="3">
        <f>等额本息!B363</f>
        <v>0</v>
      </c>
      <c r="F359" s="3">
        <f t="shared" si="38"/>
        <v>0</v>
      </c>
      <c r="G359" s="10">
        <f t="shared" si="39"/>
        <v>0</v>
      </c>
      <c r="H359" s="10">
        <f>等额本金!E363</f>
        <v>3.7434801924973728E-13</v>
      </c>
      <c r="I359" s="10">
        <f>等额本息!E363</f>
        <v>3.5271114029455929E-12</v>
      </c>
      <c r="J359" s="3">
        <f t="shared" si="35"/>
        <v>3.1527633836958557E-8</v>
      </c>
      <c r="K359" s="24" t="s">
        <v>397</v>
      </c>
      <c r="L359" s="1" t="s">
        <v>368</v>
      </c>
      <c r="M359" s="3">
        <f>等额本金!C363</f>
        <v>1.2478267308324576E-11</v>
      </c>
      <c r="N359" s="3">
        <f t="shared" si="40"/>
        <v>0</v>
      </c>
      <c r="P359" s="3">
        <f>等额本息!C363</f>
        <v>1.1757038009818644E-10</v>
      </c>
      <c r="Q359" s="3">
        <f t="shared" si="41"/>
        <v>0</v>
      </c>
      <c r="R359" s="10">
        <f t="shared" si="36"/>
        <v>0</v>
      </c>
    </row>
    <row r="360" spans="1:18" x14ac:dyDescent="0.25">
      <c r="A360" s="1" t="s">
        <v>369</v>
      </c>
      <c r="B360" s="3">
        <f>等额本金!B364</f>
        <v>0</v>
      </c>
      <c r="C360" s="3">
        <f t="shared" si="37"/>
        <v>0</v>
      </c>
      <c r="D360" s="3"/>
      <c r="E360" s="3">
        <f>等额本息!B364</f>
        <v>0</v>
      </c>
      <c r="F360" s="3">
        <f t="shared" si="38"/>
        <v>0</v>
      </c>
      <c r="G360" s="10">
        <f t="shared" si="39"/>
        <v>0</v>
      </c>
      <c r="H360" s="10">
        <f>等额本金!E364</f>
        <v>3.7434801924973728E-13</v>
      </c>
      <c r="I360" s="10">
        <f>等额本息!E364</f>
        <v>3.5271114029455929E-12</v>
      </c>
      <c r="J360" s="3">
        <f t="shared" si="35"/>
        <v>3.1527633836958557E-8</v>
      </c>
      <c r="K360" s="24" t="s">
        <v>397</v>
      </c>
      <c r="L360" s="1" t="s">
        <v>369</v>
      </c>
      <c r="M360" s="3">
        <f>等额本金!C364</f>
        <v>1.2478267308324576E-11</v>
      </c>
      <c r="N360" s="3">
        <f t="shared" si="40"/>
        <v>0</v>
      </c>
      <c r="P360" s="3">
        <f>等额本息!C364</f>
        <v>1.1757038009818644E-10</v>
      </c>
      <c r="Q360" s="3">
        <f t="shared" si="41"/>
        <v>0</v>
      </c>
      <c r="R360" s="10">
        <f t="shared" si="36"/>
        <v>0</v>
      </c>
    </row>
    <row r="361" spans="1:18" x14ac:dyDescent="0.25">
      <c r="A361" s="1" t="s">
        <v>370</v>
      </c>
      <c r="B361" s="3">
        <f>等额本金!B365</f>
        <v>0</v>
      </c>
      <c r="C361" s="3">
        <f t="shared" si="37"/>
        <v>0</v>
      </c>
      <c r="D361" s="3"/>
      <c r="E361" s="3">
        <f>等额本息!B365</f>
        <v>0</v>
      </c>
      <c r="F361" s="3">
        <f t="shared" si="38"/>
        <v>0</v>
      </c>
      <c r="G361" s="10">
        <f t="shared" si="39"/>
        <v>0</v>
      </c>
      <c r="H361" s="10">
        <f>等额本金!E365</f>
        <v>3.7434801924973728E-13</v>
      </c>
      <c r="I361" s="10">
        <f>等额本息!E365</f>
        <v>3.5271114029455929E-12</v>
      </c>
      <c r="J361" s="3">
        <f t="shared" si="35"/>
        <v>3.1527633836958557E-8</v>
      </c>
      <c r="K361" s="24" t="s">
        <v>397</v>
      </c>
      <c r="L361" s="1" t="s">
        <v>370</v>
      </c>
      <c r="M361" s="3">
        <f>等额本金!C365</f>
        <v>1.2478267308324576E-11</v>
      </c>
      <c r="N361" s="3">
        <f t="shared" si="40"/>
        <v>0</v>
      </c>
      <c r="P361" s="3">
        <f>等额本息!C365</f>
        <v>1.1757038009818644E-10</v>
      </c>
      <c r="Q361" s="3">
        <f t="shared" si="41"/>
        <v>0</v>
      </c>
      <c r="R361" s="10">
        <f t="shared" si="36"/>
        <v>0</v>
      </c>
    </row>
    <row r="362" spans="1:18" x14ac:dyDescent="0.25">
      <c r="A362" s="1" t="s">
        <v>371</v>
      </c>
      <c r="B362" s="3">
        <f>等额本金!B366</f>
        <v>0</v>
      </c>
      <c r="C362" s="3">
        <f t="shared" si="37"/>
        <v>0</v>
      </c>
      <c r="D362" s="3"/>
      <c r="E362" s="3">
        <f>等额本息!B366</f>
        <v>0</v>
      </c>
      <c r="F362" s="3">
        <f t="shared" si="38"/>
        <v>0</v>
      </c>
      <c r="G362" s="10">
        <f t="shared" si="39"/>
        <v>0</v>
      </c>
      <c r="H362" s="10">
        <f>等额本金!E366</f>
        <v>3.7434801924973728E-13</v>
      </c>
      <c r="I362" s="10">
        <f>等额本息!E366</f>
        <v>3.5271114029455929E-12</v>
      </c>
      <c r="J362" s="3">
        <f t="shared" si="35"/>
        <v>3.1527633836958557E-8</v>
      </c>
      <c r="K362" s="24" t="s">
        <v>397</v>
      </c>
      <c r="L362" s="1" t="s">
        <v>371</v>
      </c>
      <c r="M362" s="3">
        <f>等额本金!C366</f>
        <v>1.2478267308324576E-11</v>
      </c>
      <c r="N362" s="3">
        <f t="shared" si="40"/>
        <v>0</v>
      </c>
      <c r="P362" s="3">
        <f>等额本息!C366</f>
        <v>1.1757038009818644E-10</v>
      </c>
      <c r="Q362" s="3">
        <f t="shared" si="41"/>
        <v>0</v>
      </c>
      <c r="R362" s="10">
        <f t="shared" si="36"/>
        <v>0</v>
      </c>
    </row>
    <row r="363" spans="1:18" x14ac:dyDescent="0.25">
      <c r="A363" s="1" t="s">
        <v>372</v>
      </c>
      <c r="B363" s="3">
        <f>等额本金!B367</f>
        <v>0</v>
      </c>
      <c r="C363" s="3">
        <f t="shared" si="37"/>
        <v>0</v>
      </c>
      <c r="D363" s="3"/>
      <c r="E363" s="3">
        <f>等额本息!B367</f>
        <v>0</v>
      </c>
      <c r="F363" s="3">
        <f t="shared" si="38"/>
        <v>0</v>
      </c>
      <c r="G363" s="10">
        <f t="shared" si="39"/>
        <v>0</v>
      </c>
      <c r="H363" s="10">
        <f>等额本金!E367</f>
        <v>3.7434801924973728E-13</v>
      </c>
      <c r="I363" s="10">
        <f>等额本息!E367</f>
        <v>3.5271114029455929E-12</v>
      </c>
      <c r="J363" s="3">
        <f t="shared" si="35"/>
        <v>3.1527633836958557E-8</v>
      </c>
      <c r="K363" s="24" t="s">
        <v>397</v>
      </c>
      <c r="L363" s="1" t="s">
        <v>372</v>
      </c>
      <c r="M363" s="3">
        <f>等额本金!C367</f>
        <v>1.2478267308324576E-11</v>
      </c>
      <c r="N363" s="3">
        <f t="shared" si="40"/>
        <v>0</v>
      </c>
      <c r="P363" s="3">
        <f>等额本息!C367</f>
        <v>1.1757038009818644E-10</v>
      </c>
      <c r="Q363" s="3">
        <f t="shared" si="41"/>
        <v>0</v>
      </c>
      <c r="R363" s="10">
        <f t="shared" si="36"/>
        <v>0</v>
      </c>
    </row>
    <row r="364" spans="1:18" x14ac:dyDescent="0.25">
      <c r="A364" s="1" t="s">
        <v>373</v>
      </c>
      <c r="B364" s="3">
        <f>等额本金!B368</f>
        <v>0</v>
      </c>
      <c r="C364" s="3">
        <f t="shared" si="37"/>
        <v>0</v>
      </c>
      <c r="D364" s="3"/>
      <c r="E364" s="3">
        <f>等额本息!B368</f>
        <v>0</v>
      </c>
      <c r="F364" s="3">
        <f t="shared" si="38"/>
        <v>0</v>
      </c>
      <c r="G364" s="10">
        <f t="shared" si="39"/>
        <v>0</v>
      </c>
      <c r="H364" s="10">
        <f>等额本金!E368</f>
        <v>3.7434801924973728E-13</v>
      </c>
      <c r="I364" s="10">
        <f>等额本息!E368</f>
        <v>3.5271114029455929E-12</v>
      </c>
      <c r="J364" s="3">
        <f t="shared" si="35"/>
        <v>3.1527633836958557E-8</v>
      </c>
      <c r="K364" s="24" t="s">
        <v>397</v>
      </c>
      <c r="L364" s="1" t="s">
        <v>373</v>
      </c>
      <c r="M364" s="3">
        <f>等额本金!C368</f>
        <v>1.2478267308324576E-11</v>
      </c>
      <c r="N364" s="3">
        <f t="shared" si="40"/>
        <v>0</v>
      </c>
      <c r="P364" s="3">
        <f>等额本息!C368</f>
        <v>1.1757038009818644E-10</v>
      </c>
      <c r="Q364" s="3">
        <f t="shared" si="41"/>
        <v>0</v>
      </c>
      <c r="R364" s="10">
        <f t="shared" si="36"/>
        <v>0</v>
      </c>
    </row>
  </sheetData>
  <sheetProtection algorithmName="SHA-512" hashValue="aMU0eRwez1hYu1X90JIef8bGG9FUzhuS4PeJThhWVq1oNFsKwbMEkF95fS3y+KSsXlCwk6t+9DL8ewV663d1Kw==" saltValue="xwT6nWY0cFNzq2mZ3ZbMgg==" spinCount="100000" sheet="1" objects="1" scenarios="1"/>
  <mergeCells count="9">
    <mergeCell ref="A2:J2"/>
    <mergeCell ref="A1:R1"/>
    <mergeCell ref="B3:C3"/>
    <mergeCell ref="E3:F3"/>
    <mergeCell ref="H3:J3"/>
    <mergeCell ref="M2:R2"/>
    <mergeCell ref="M3:N3"/>
    <mergeCell ref="P3:Q3"/>
    <mergeCell ref="R3:R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等额本金</vt:lpstr>
      <vt:lpstr>等额本息</vt:lpstr>
      <vt:lpstr>对比分析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张博</dc:creator>
  <cp:lastModifiedBy>博 张</cp:lastModifiedBy>
  <cp:lastPrinted>2023-10-22T14:31:01Z</cp:lastPrinted>
  <dcterms:created xsi:type="dcterms:W3CDTF">2015-06-05T18:19:34Z</dcterms:created>
  <dcterms:modified xsi:type="dcterms:W3CDTF">2024-08-16T06:45:55Z</dcterms:modified>
</cp:coreProperties>
</file>